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<sst xmlns="http://schemas.openxmlformats.org/spreadsheetml/2006/main" count="327" uniqueCount="166">
  <si>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</si>
  <si>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</si>
  <si>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</si>
  <si>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</si>
  <si>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</si>
  <si>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</si>
  <si>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</si>
  <si>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</si>
  <si>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</si>
  <si>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</si>
  <si>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</si>
  <si>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</si>
  <si>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</si>
  <si>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</si>
  <si>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</si>
  <si>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</si>
  <si>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</si>
  <si>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</si>
  <si>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</si>
  <si>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</si>
  <si>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فسا </t>
  </si>
  <si>
    <t xml:space="preserve">مرودشت </t>
  </si>
  <si>
    <t>اهواز</t>
  </si>
  <si>
    <t>دزفول</t>
  </si>
  <si>
    <t xml:space="preserve">چهارمحال </t>
  </si>
  <si>
    <t xml:space="preserve">مغان </t>
  </si>
  <si>
    <t xml:space="preserve">نقش جهان </t>
  </si>
  <si>
    <t xml:space="preserve">پارس </t>
  </si>
  <si>
    <t>82/7/24</t>
  </si>
  <si>
    <t>-</t>
  </si>
  <si>
    <t>نام كارخانه</t>
  </si>
  <si>
    <t>آبكوه</t>
  </si>
  <si>
    <t>تربت حيدريه</t>
  </si>
  <si>
    <t xml:space="preserve">جوين </t>
  </si>
  <si>
    <t>شيروان بهاره</t>
  </si>
  <si>
    <t>شيروان پائيزه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</si>
  <si>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</si>
  <si>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</si>
  <si>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</si>
  <si>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</si>
  <si>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</si>
  <si>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</si>
  <si>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</si>
  <si>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بهاره</t>
  </si>
  <si>
    <t>اسلام آباد پائيزه</t>
  </si>
  <si>
    <t>بيستون</t>
  </si>
  <si>
    <t>قزوين</t>
  </si>
  <si>
    <t>اقليد</t>
  </si>
  <si>
    <t xml:space="preserve">ممسني </t>
  </si>
  <si>
    <t>بردسير</t>
  </si>
  <si>
    <t>ياسوج پائيزه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</si>
  <si>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</si>
  <si>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</si>
  <si>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</si>
  <si>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</si>
  <si>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</si>
  <si>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</si>
  <si>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82/7/19</t>
  </si>
  <si>
    <t>82/7/30</t>
  </si>
  <si>
    <t>82/7/21</t>
  </si>
  <si>
    <t>82/7/28</t>
  </si>
  <si>
    <t>82/3/31</t>
  </si>
  <si>
    <t>82/8/18</t>
  </si>
  <si>
    <t>82/6/23</t>
  </si>
  <si>
    <t>82/6/17</t>
  </si>
  <si>
    <t>82/6/21</t>
  </si>
  <si>
    <t>82/6/25</t>
  </si>
  <si>
    <t>82/6/24</t>
  </si>
  <si>
    <t>82/1/31</t>
  </si>
  <si>
    <t>82/6/31</t>
  </si>
  <si>
    <t>82/7/2</t>
  </si>
  <si>
    <t>82/7/6</t>
  </si>
  <si>
    <t>82/7/29</t>
  </si>
  <si>
    <t>82/7/10</t>
  </si>
  <si>
    <t>82/7/8</t>
  </si>
  <si>
    <t>82/7/7</t>
  </si>
  <si>
    <t>82/7/17</t>
  </si>
  <si>
    <t>82/7/13</t>
  </si>
  <si>
    <t>82/7/15</t>
  </si>
  <si>
    <t>82/7/20</t>
  </si>
  <si>
    <t>82/8/21</t>
  </si>
  <si>
    <t>82/2/6</t>
  </si>
  <si>
    <t>82/7/4</t>
  </si>
  <si>
    <t>82/7/9</t>
  </si>
  <si>
    <t>82/2/29</t>
  </si>
  <si>
    <t>82/11/26</t>
  </si>
  <si>
    <t>82.12/8</t>
  </si>
  <si>
    <t>82.11/02</t>
  </si>
  <si>
    <t>82.12/16</t>
  </si>
  <si>
    <t>82.11/06</t>
  </si>
  <si>
    <t>82.4/17</t>
  </si>
  <si>
    <t>82.11/21</t>
  </si>
  <si>
    <t>82.12/02</t>
  </si>
  <si>
    <t>82.12/28</t>
  </si>
  <si>
    <t>82.11/23</t>
  </si>
  <si>
    <t>82.12/09</t>
  </si>
  <si>
    <t>82.12/01</t>
  </si>
  <si>
    <t>82.11/22</t>
  </si>
  <si>
    <t>82.12/06</t>
  </si>
  <si>
    <t>82.11/13</t>
  </si>
  <si>
    <t>82.11/01</t>
  </si>
  <si>
    <t>82.11/4</t>
  </si>
  <si>
    <t>82.10/15</t>
  </si>
  <si>
    <t>82.11/25</t>
  </si>
  <si>
    <t>82.12/25</t>
  </si>
  <si>
    <t>82.12/22</t>
  </si>
  <si>
    <t>82.10/29</t>
  </si>
  <si>
    <t>82.11/09</t>
  </si>
  <si>
    <t>82.10/22</t>
  </si>
  <si>
    <t>82.11/29</t>
  </si>
  <si>
    <t>82.10/03</t>
  </si>
  <si>
    <t>82.12/03</t>
  </si>
  <si>
    <t>82.4/25</t>
  </si>
  <si>
    <t>82.11/11</t>
  </si>
  <si>
    <t>82.3/24</t>
  </si>
  <si>
    <t>82.12/04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</si>
  <si>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</si>
  <si>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</si>
  <si>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</si>
  <si>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</si>
  <si>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</si>
  <si>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</si>
  <si>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</si>
  <si>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</si>
  <si>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</si>
  <si>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</si>
  <si>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</si>
  <si>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</si>
  <si>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</si>
  <si>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</si>
  <si>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</si>
  <si>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</si>
  <si>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</si>
  <si>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</si>
  <si>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</si>
  <si>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82/8/04</t>
  </si>
  <si>
    <t>جمع كل كارخانه هاي چغندري</t>
  </si>
  <si>
    <t>عيار</t>
  </si>
  <si>
    <t>ديفوزيون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</si>
  <si>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</si>
  <si>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</si>
  <si>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</si>
  <si>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</si>
  <si>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</si>
  <si>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</si>
  <si>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</si>
  <si>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</si>
  <si>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</si>
  <si>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</si>
  <si>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</si>
  <si>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 xml:space="preserve">جمع كل كارخانه هاي نيشكري </t>
  </si>
  <si>
    <t>جمع كل توليد كارخانه هاي چغندري و نيشكري</t>
  </si>
  <si>
    <t>(تن / هكتار)</t>
  </si>
  <si>
    <t>راندمان</t>
  </si>
  <si>
    <t>82/7/25</t>
  </si>
  <si>
    <t>82/1/01</t>
  </si>
  <si>
    <t>82/12/29</t>
  </si>
  <si>
    <t>82.4/24</t>
  </si>
  <si>
    <t>82.8/30</t>
  </si>
  <si>
    <t>نسبت ملاس توليدي به چغندر مصرفي</t>
  </si>
  <si>
    <t>قابل فروش</t>
  </si>
  <si>
    <t>تفاله تر/باگاس</t>
  </si>
  <si>
    <t>(نفر)</t>
  </si>
  <si>
    <t xml:space="preserve">تهيه شده در بخش آمار و اطلاعات </t>
  </si>
  <si>
    <t xml:space="preserve">انجمن صنفي كارخانه هاي قند و شكر ايران </t>
  </si>
  <si>
    <t>شكر توليدي كارخانه هاي نيشكري در سال زراعي 82-83 بميزان 602000 تن بوده است.</t>
  </si>
</sst>
</file>

<file path=xl/styles.xml><?xml version="1.0" encoding="utf-8"?>
<styleSheet xmlns="http://schemas.openxmlformats.org/spreadsheetml/2006/main">
  <numFmts count="55">
    <numFmt numFmtId="5" formatCode="&quot;د.إ.&quot;\ #,##0_-;&quot;د.إ.&quot;\ #,##0\-"/>
    <numFmt numFmtId="6" formatCode="&quot;د.إ.&quot;\ #,##0_-;[Red]&quot;د.إ.&quot;\ #,##0\-"/>
    <numFmt numFmtId="7" formatCode="&quot;د.إ.&quot;\ #,##0.00_-;&quot;د.إ.&quot;\ #,##0.00\-"/>
    <numFmt numFmtId="8" formatCode="&quot;د.إ.&quot;\ #,##0.00_-;[Red]&quot;د.إ.&quot;\ #,##0.00\-"/>
    <numFmt numFmtId="42" formatCode="_-&quot;د.إ.&quot;\ * #,##0_-;_-&quot;د.إ.&quot;\ * #,##0\-;_-&quot;د.إ.&quot;\ * &quot;-&quot;_-;_-@_-"/>
    <numFmt numFmtId="41" formatCode="_-* #,##0_-;_-* #,##0\-;_-* &quot;-&quot;_-;_-@_-"/>
    <numFmt numFmtId="44" formatCode="_-&quot;د.إ.&quot;\ * #,##0.00_-;_-&quot;د.إ.&quot;\ * #,##0.00\-;_-&quot;د.إ.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&quot;ريال&quot;\ #,##0;\-&quot;ريال&quot;\ #,##0"/>
    <numFmt numFmtId="173" formatCode="&quot;ريال&quot;\ #,##0;[Red]\-&quot;ريال&quot;\ #,##0"/>
    <numFmt numFmtId="174" formatCode="&quot;ريال&quot;\ #,##0.00;\-&quot;ريال&quot;\ #,##0.00"/>
    <numFmt numFmtId="175" formatCode="&quot;ريال&quot;\ #,##0.00;[Red]\-&quot;ريال&quot;\ #,##0.00"/>
    <numFmt numFmtId="176" formatCode="_-&quot;ريال&quot;\ * #,##0_-;\-&quot;ريال&quot;\ * #,##0_-;_-&quot;ريال&quot;\ * &quot;-&quot;_-;_-@_-"/>
    <numFmt numFmtId="177" formatCode="_-* #,##0_-;\-* #,##0_-;_-* &quot;-&quot;_-;_-@_-"/>
    <numFmt numFmtId="178" formatCode="_-&quot;ريال&quot;\ * #,##0.00_-;\-&quot;ريال&quot;\ * #,##0.00_-;_-&quot;ريال&quot;\ * &quot;-&quot;??_-;_-@_-"/>
    <numFmt numFmtId="179" formatCode="_-* #,##0.00_-;\-* #,##0.00_-;_-* &quot;-&quot;??_-;_-@_-"/>
    <numFmt numFmtId="180" formatCode="&quot;ريال&quot;\ #,##0_-;&quot;ريال&quot;\ #,##0\-"/>
    <numFmt numFmtId="181" formatCode="&quot;ريال&quot;\ #,##0_-;[Red]&quot;ريال&quot;\ #,##0\-"/>
    <numFmt numFmtId="182" formatCode="&quot;ريال&quot;\ #,##0.00_-;&quot;ريال&quot;\ #,##0.00\-"/>
    <numFmt numFmtId="183" formatCode="&quot;ريال&quot;\ #,##0.00_-;[Red]&quot;ريال&quot;\ #,##0.00\-"/>
    <numFmt numFmtId="184" formatCode="_-&quot;ريال&quot;\ * #,##0_-;_-&quot;ريال&quot;\ * #,##0\-;_-&quot;ريال&quot;\ * &quot;-&quot;_-;_-@_-"/>
    <numFmt numFmtId="185" formatCode="_-&quot;ريال&quot;\ * #,##0.00_-;_-&quot;ريال&quot;\ * #,##0.00\-;_-&quot;ريال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;[Red]0.00"/>
    <numFmt numFmtId="195" formatCode="0;[Red]0"/>
    <numFmt numFmtId="196" formatCode="0_ ;\-0\ "/>
    <numFmt numFmtId="197" formatCode="##.##.##"/>
    <numFmt numFmtId="198" formatCode="0.0"/>
    <numFmt numFmtId="199" formatCode="0.000%"/>
    <numFmt numFmtId="200" formatCode="0.0000%"/>
    <numFmt numFmtId="201" formatCode="0.0%"/>
    <numFmt numFmtId="202" formatCode="0.000000"/>
    <numFmt numFmtId="203" formatCode="0.00000"/>
    <numFmt numFmtId="204" formatCode="0.0000"/>
    <numFmt numFmtId="205" formatCode="0.000"/>
    <numFmt numFmtId="206" formatCode="0.0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Roya"/>
      <family val="0"/>
    </font>
    <font>
      <b/>
      <sz val="16"/>
      <name val="Nazanin"/>
      <family val="0"/>
    </font>
    <font>
      <sz val="16"/>
      <name val="Nazanin"/>
      <family val="0"/>
    </font>
    <font>
      <sz val="14"/>
      <color indexed="62"/>
      <name val="Nazanin"/>
      <family val="0"/>
    </font>
    <font>
      <sz val="16"/>
      <color indexed="62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5"/>
      <color indexed="56"/>
      <name val="Roya"/>
      <family val="0"/>
    </font>
    <font>
      <b/>
      <sz val="13"/>
      <color indexed="56"/>
      <name val="Roya"/>
      <family val="0"/>
    </font>
    <font>
      <sz val="14"/>
      <color indexed="56"/>
      <name val="Roya"/>
      <family val="0"/>
    </font>
    <font>
      <sz val="15"/>
      <color indexed="56"/>
      <name val="Roya"/>
      <family val="0"/>
    </font>
    <font>
      <b/>
      <sz val="14"/>
      <color indexed="56"/>
      <name val="Nazanin"/>
      <family val="0"/>
    </font>
    <font>
      <b/>
      <sz val="16"/>
      <color indexed="56"/>
      <name val="Nazanin"/>
      <family val="0"/>
    </font>
    <font>
      <b/>
      <sz val="15"/>
      <color indexed="62"/>
      <name val="Mitra"/>
      <family val="0"/>
    </font>
    <font>
      <b/>
      <sz val="15"/>
      <name val="Mitra"/>
      <family val="0"/>
    </font>
    <font>
      <b/>
      <sz val="16"/>
      <name val="Mitra"/>
      <family val="0"/>
    </font>
    <font>
      <b/>
      <sz val="15"/>
      <color indexed="8"/>
      <name val="Mitra"/>
      <family val="0"/>
    </font>
    <font>
      <b/>
      <sz val="18"/>
      <name val="Zar"/>
      <family val="0"/>
    </font>
    <font>
      <sz val="20"/>
      <name val="Nazanin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justify"/>
    </xf>
    <xf numFmtId="0" fontId="12" fillId="0" borderId="37" xfId="0" applyFont="1" applyFill="1" applyBorder="1" applyAlignment="1">
      <alignment horizontal="center" vertical="justify"/>
    </xf>
    <xf numFmtId="0" fontId="12" fillId="0" borderId="38" xfId="0" applyFont="1" applyFill="1" applyBorder="1" applyAlignment="1">
      <alignment horizontal="center" vertical="justify"/>
    </xf>
    <xf numFmtId="0" fontId="12" fillId="0" borderId="39" xfId="0" applyFont="1" applyFill="1" applyBorder="1" applyAlignment="1">
      <alignment horizontal="center" vertical="justify"/>
    </xf>
    <xf numFmtId="0" fontId="12" fillId="0" borderId="40" xfId="0" applyFont="1" applyFill="1" applyBorder="1" applyAlignment="1">
      <alignment horizontal="center" vertical="justify"/>
    </xf>
    <xf numFmtId="0" fontId="12" fillId="0" borderId="0" xfId="0" applyFont="1" applyFill="1" applyAlignment="1">
      <alignment horizontal="center" vertical="justify"/>
    </xf>
    <xf numFmtId="0" fontId="13" fillId="0" borderId="3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18" fillId="0" borderId="49" xfId="0" applyNumberFormat="1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8" fillId="0" borderId="5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justify"/>
    </xf>
    <xf numFmtId="0" fontId="11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12" fillId="2" borderId="39" xfId="0" applyFont="1" applyFill="1" applyBorder="1" applyAlignment="1">
      <alignment horizontal="center" vertical="justify"/>
    </xf>
    <xf numFmtId="0" fontId="12" fillId="2" borderId="37" xfId="0" applyFont="1" applyFill="1" applyBorder="1" applyAlignment="1">
      <alignment horizontal="center" vertical="justify"/>
    </xf>
    <xf numFmtId="0" fontId="12" fillId="2" borderId="38" xfId="0" applyFont="1" applyFill="1" applyBorder="1" applyAlignment="1">
      <alignment horizontal="center" vertical="justify"/>
    </xf>
    <xf numFmtId="0" fontId="11" fillId="2" borderId="45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2" fontId="8" fillId="2" borderId="25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18" fillId="2" borderId="51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2" fontId="18" fillId="2" borderId="49" xfId="0" applyNumberFormat="1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3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3" xfId="0" applyNumberFormat="1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justify"/>
    </xf>
    <xf numFmtId="0" fontId="12" fillId="3" borderId="37" xfId="0" applyNumberFormat="1" applyFont="1" applyFill="1" applyBorder="1" applyAlignment="1">
      <alignment horizontal="center" vertical="justify"/>
    </xf>
    <xf numFmtId="0" fontId="12" fillId="3" borderId="38" xfId="0" applyFont="1" applyFill="1" applyBorder="1" applyAlignment="1">
      <alignment horizontal="center" vertical="justify"/>
    </xf>
    <xf numFmtId="0" fontId="11" fillId="3" borderId="45" xfId="0" applyFont="1" applyFill="1" applyBorder="1" applyAlignment="1">
      <alignment horizontal="center" vertical="center"/>
    </xf>
    <xf numFmtId="0" fontId="11" fillId="3" borderId="43" xfId="0" applyNumberFormat="1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0" fontId="8" fillId="3" borderId="14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4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9" xfId="0" applyNumberFormat="1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73" xfId="0" applyNumberFormat="1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3" xfId="0" applyNumberFormat="1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justify"/>
    </xf>
    <xf numFmtId="0" fontId="12" fillId="4" borderId="37" xfId="0" applyFont="1" applyFill="1" applyBorder="1" applyAlignment="1">
      <alignment horizontal="center" vertical="justify"/>
    </xf>
    <xf numFmtId="0" fontId="12" fillId="4" borderId="38" xfId="0" applyFont="1" applyFill="1" applyBorder="1" applyAlignment="1">
      <alignment horizontal="center" vertical="justify"/>
    </xf>
    <xf numFmtId="0" fontId="11" fillId="4" borderId="45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justify"/>
    </xf>
    <xf numFmtId="0" fontId="12" fillId="5" borderId="37" xfId="0" applyFont="1" applyFill="1" applyBorder="1" applyAlignment="1">
      <alignment horizontal="center" vertical="justify"/>
    </xf>
    <xf numFmtId="0" fontId="12" fillId="5" borderId="38" xfId="0" applyFont="1" applyFill="1" applyBorder="1" applyAlignment="1">
      <alignment horizontal="center" vertical="justify"/>
    </xf>
    <xf numFmtId="0" fontId="11" fillId="5" borderId="45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2" fontId="8" fillId="5" borderId="13" xfId="0" applyNumberFormat="1" applyFont="1" applyFill="1" applyBorder="1" applyAlignment="1">
      <alignment horizontal="center" vertical="center"/>
    </xf>
    <xf numFmtId="2" fontId="8" fillId="5" borderId="14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19" xfId="0" applyNumberFormat="1" applyFont="1" applyFill="1" applyBorder="1" applyAlignment="1">
      <alignment horizontal="center" vertical="center"/>
    </xf>
    <xf numFmtId="0" fontId="8" fillId="5" borderId="21" xfId="0" applyNumberFormat="1" applyFont="1" applyFill="1" applyBorder="1" applyAlignment="1">
      <alignment horizontal="center" vertical="center"/>
    </xf>
    <xf numFmtId="2" fontId="8" fillId="5" borderId="25" xfId="0" applyNumberFormat="1" applyFont="1" applyFill="1" applyBorder="1" applyAlignment="1">
      <alignment horizontal="center" vertical="center"/>
    </xf>
    <xf numFmtId="2" fontId="8" fillId="5" borderId="24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2" fontId="18" fillId="5" borderId="51" xfId="0" applyNumberFormat="1" applyFont="1" applyFill="1" applyBorder="1" applyAlignment="1">
      <alignment horizontal="center" vertical="center"/>
    </xf>
    <xf numFmtId="0" fontId="18" fillId="5" borderId="49" xfId="0" applyNumberFormat="1" applyFont="1" applyFill="1" applyBorder="1" applyAlignment="1">
      <alignment horizontal="center" vertical="center"/>
    </xf>
    <xf numFmtId="2" fontId="18" fillId="5" borderId="50" xfId="0" applyNumberFormat="1" applyFont="1" applyFill="1" applyBorder="1" applyAlignment="1">
      <alignment horizontal="center" vertical="center"/>
    </xf>
    <xf numFmtId="2" fontId="8" fillId="5" borderId="30" xfId="0" applyNumberFormat="1" applyFont="1" applyFill="1" applyBorder="1" applyAlignment="1">
      <alignment horizontal="center" vertical="center"/>
    </xf>
    <xf numFmtId="2" fontId="8" fillId="5" borderId="73" xfId="0" applyNumberFormat="1" applyFont="1" applyFill="1" applyBorder="1" applyAlignment="1">
      <alignment horizontal="center" vertical="center"/>
    </xf>
    <xf numFmtId="2" fontId="8" fillId="5" borderId="29" xfId="0" applyNumberFormat="1" applyFont="1" applyFill="1" applyBorder="1" applyAlignment="1">
      <alignment horizontal="center" vertical="center"/>
    </xf>
    <xf numFmtId="2" fontId="8" fillId="5" borderId="20" xfId="0" applyNumberFormat="1" applyFont="1" applyFill="1" applyBorder="1" applyAlignment="1">
      <alignment horizontal="center" vertical="center"/>
    </xf>
    <xf numFmtId="2" fontId="8" fillId="5" borderId="35" xfId="0" applyNumberFormat="1" applyFont="1" applyFill="1" applyBorder="1" applyAlignment="1">
      <alignment horizontal="center" vertical="center"/>
    </xf>
    <xf numFmtId="2" fontId="8" fillId="5" borderId="33" xfId="0" applyNumberFormat="1" applyFont="1" applyFill="1" applyBorder="1" applyAlignment="1">
      <alignment horizontal="center" vertical="center"/>
    </xf>
    <xf numFmtId="2" fontId="8" fillId="5" borderId="34" xfId="0" applyNumberFormat="1" applyFont="1" applyFill="1" applyBorder="1" applyAlignment="1">
      <alignment horizontal="center" vertical="center"/>
    </xf>
    <xf numFmtId="198" fontId="8" fillId="2" borderId="15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198" fontId="8" fillId="2" borderId="21" xfId="0" applyNumberFormat="1" applyFont="1" applyFill="1" applyBorder="1" applyAlignment="1">
      <alignment horizontal="center" vertical="center"/>
    </xf>
    <xf numFmtId="2" fontId="8" fillId="2" borderId="19" xfId="0" applyNumberFormat="1" applyFont="1" applyFill="1" applyBorder="1" applyAlignment="1">
      <alignment horizontal="center" vertical="center"/>
    </xf>
    <xf numFmtId="198" fontId="8" fillId="2" borderId="25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198" fontId="18" fillId="2" borderId="51" xfId="0" applyNumberFormat="1" applyFont="1" applyFill="1" applyBorder="1" applyAlignment="1">
      <alignment horizontal="center" vertical="center"/>
    </xf>
    <xf numFmtId="2" fontId="18" fillId="2" borderId="50" xfId="0" applyNumberFormat="1" applyFont="1" applyFill="1" applyBorder="1" applyAlignment="1">
      <alignment horizontal="center" vertical="center"/>
    </xf>
    <xf numFmtId="198" fontId="8" fillId="2" borderId="30" xfId="0" applyNumberFormat="1" applyFont="1" applyFill="1" applyBorder="1" applyAlignment="1">
      <alignment horizontal="center" vertical="center"/>
    </xf>
    <xf numFmtId="2" fontId="8" fillId="2" borderId="73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 applyAlignment="1">
      <alignment horizontal="center" vertical="center"/>
    </xf>
    <xf numFmtId="2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2" fontId="8" fillId="2" borderId="33" xfId="0" applyNumberFormat="1" applyFont="1" applyFill="1" applyBorder="1" applyAlignment="1">
      <alignment horizontal="center" vertical="center"/>
    </xf>
    <xf numFmtId="2" fontId="8" fillId="2" borderId="34" xfId="0" applyNumberFormat="1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justify"/>
    </xf>
    <xf numFmtId="0" fontId="12" fillId="6" borderId="37" xfId="0" applyFont="1" applyFill="1" applyBorder="1" applyAlignment="1">
      <alignment horizontal="center" vertical="justify"/>
    </xf>
    <xf numFmtId="0" fontId="12" fillId="6" borderId="38" xfId="0" applyFont="1" applyFill="1" applyBorder="1" applyAlignment="1">
      <alignment horizontal="center" vertical="justify"/>
    </xf>
    <xf numFmtId="0" fontId="11" fillId="6" borderId="45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205" fontId="8" fillId="6" borderId="15" xfId="0" applyNumberFormat="1" applyFont="1" applyFill="1" applyBorder="1" applyAlignment="1">
      <alignment horizontal="center" vertical="center"/>
    </xf>
    <xf numFmtId="205" fontId="8" fillId="6" borderId="13" xfId="0" applyNumberFormat="1" applyFont="1" applyFill="1" applyBorder="1" applyAlignment="1">
      <alignment horizontal="center" vertical="center"/>
    </xf>
    <xf numFmtId="205" fontId="8" fillId="6" borderId="14" xfId="0" applyNumberFormat="1" applyFont="1" applyFill="1" applyBorder="1" applyAlignment="1">
      <alignment horizontal="center" vertical="center"/>
    </xf>
    <xf numFmtId="205" fontId="8" fillId="6" borderId="21" xfId="0" applyNumberFormat="1" applyFont="1" applyFill="1" applyBorder="1" applyAlignment="1">
      <alignment horizontal="center" vertical="center"/>
    </xf>
    <xf numFmtId="205" fontId="8" fillId="6" borderId="1" xfId="0" applyNumberFormat="1" applyFont="1" applyFill="1" applyBorder="1" applyAlignment="1">
      <alignment horizontal="center" vertical="center"/>
    </xf>
    <xf numFmtId="205" fontId="8" fillId="6" borderId="19" xfId="0" applyNumberFormat="1" applyFont="1" applyFill="1" applyBorder="1" applyAlignment="1">
      <alignment horizontal="center" vertical="center"/>
    </xf>
    <xf numFmtId="205" fontId="8" fillId="6" borderId="25" xfId="0" applyNumberFormat="1" applyFont="1" applyFill="1" applyBorder="1" applyAlignment="1">
      <alignment horizontal="center" vertical="center"/>
    </xf>
    <xf numFmtId="205" fontId="8" fillId="6" borderId="24" xfId="0" applyNumberFormat="1" applyFont="1" applyFill="1" applyBorder="1" applyAlignment="1">
      <alignment horizontal="center" vertical="center"/>
    </xf>
    <xf numFmtId="205" fontId="8" fillId="6" borderId="2" xfId="0" applyNumberFormat="1" applyFont="1" applyFill="1" applyBorder="1" applyAlignment="1">
      <alignment horizontal="center" vertical="center"/>
    </xf>
    <xf numFmtId="205" fontId="18" fillId="6" borderId="51" xfId="0" applyNumberFormat="1" applyFont="1" applyFill="1" applyBorder="1" applyAlignment="1">
      <alignment horizontal="center" vertical="center"/>
    </xf>
    <xf numFmtId="205" fontId="18" fillId="6" borderId="49" xfId="0" applyNumberFormat="1" applyFont="1" applyFill="1" applyBorder="1" applyAlignment="1">
      <alignment horizontal="center" vertical="center"/>
    </xf>
    <xf numFmtId="205" fontId="18" fillId="6" borderId="50" xfId="0" applyNumberFormat="1" applyFont="1" applyFill="1" applyBorder="1" applyAlignment="1">
      <alignment horizontal="center" vertical="center"/>
    </xf>
    <xf numFmtId="205" fontId="8" fillId="6" borderId="30" xfId="0" applyNumberFormat="1" applyFont="1" applyFill="1" applyBorder="1" applyAlignment="1">
      <alignment horizontal="center" vertical="center"/>
    </xf>
    <xf numFmtId="205" fontId="8" fillId="6" borderId="73" xfId="0" applyNumberFormat="1" applyFont="1" applyFill="1" applyBorder="1" applyAlignment="1">
      <alignment horizontal="center" vertical="center"/>
    </xf>
    <xf numFmtId="205" fontId="8" fillId="6" borderId="29" xfId="0" applyNumberFormat="1" applyFont="1" applyFill="1" applyBorder="1" applyAlignment="1">
      <alignment horizontal="center" vertical="center"/>
    </xf>
    <xf numFmtId="205" fontId="8" fillId="6" borderId="20" xfId="0" applyNumberFormat="1" applyFont="1" applyFill="1" applyBorder="1" applyAlignment="1">
      <alignment horizontal="center" vertical="center"/>
    </xf>
    <xf numFmtId="205" fontId="8" fillId="6" borderId="35" xfId="0" applyNumberFormat="1" applyFont="1" applyFill="1" applyBorder="1" applyAlignment="1">
      <alignment horizontal="center" vertical="center"/>
    </xf>
    <xf numFmtId="205" fontId="8" fillId="6" borderId="33" xfId="0" applyNumberFormat="1" applyFont="1" applyFill="1" applyBorder="1" applyAlignment="1">
      <alignment horizontal="center" vertical="center"/>
    </xf>
    <xf numFmtId="205" fontId="8" fillId="6" borderId="34" xfId="0" applyNumberFormat="1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justify"/>
    </xf>
    <xf numFmtId="0" fontId="14" fillId="7" borderId="74" xfId="0" applyFont="1" applyFill="1" applyBorder="1" applyAlignment="1">
      <alignment horizontal="center" vertical="justify" wrapText="1"/>
    </xf>
    <xf numFmtId="0" fontId="12" fillId="7" borderId="37" xfId="0" applyFont="1" applyFill="1" applyBorder="1" applyAlignment="1">
      <alignment horizontal="center" vertical="justify"/>
    </xf>
    <xf numFmtId="0" fontId="12" fillId="7" borderId="75" xfId="0" applyFont="1" applyFill="1" applyBorder="1" applyAlignment="1">
      <alignment horizontal="center" vertical="justify"/>
    </xf>
    <xf numFmtId="0" fontId="11" fillId="7" borderId="76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0" fontId="11" fillId="7" borderId="77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78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53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7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9" fontId="8" fillId="7" borderId="21" xfId="0" applyNumberFormat="1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80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55" xfId="0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center" vertical="center"/>
    </xf>
    <xf numFmtId="0" fontId="18" fillId="7" borderId="81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0" fontId="18" fillId="7" borderId="49" xfId="0" applyNumberFormat="1" applyFont="1" applyFill="1" applyBorder="1" applyAlignment="1">
      <alignment horizontal="center" vertical="center"/>
    </xf>
    <xf numFmtId="0" fontId="18" fillId="7" borderId="50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/>
    </xf>
    <xf numFmtId="0" fontId="8" fillId="7" borderId="73" xfId="0" applyFont="1" applyFill="1" applyBorder="1" applyAlignment="1">
      <alignment horizontal="center" vertical="center"/>
    </xf>
    <xf numFmtId="0" fontId="8" fillId="7" borderId="73" xfId="0" applyNumberFormat="1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8" fillId="7" borderId="83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7" borderId="33" xfId="0" applyNumberFormat="1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12" fillId="4" borderId="75" xfId="0" applyFont="1" applyFill="1" applyBorder="1" applyAlignment="1">
      <alignment horizontal="center" vertical="justify"/>
    </xf>
    <xf numFmtId="0" fontId="8" fillId="4" borderId="53" xfId="0" applyFont="1" applyFill="1" applyBorder="1" applyAlignment="1">
      <alignment horizontal="center" vertical="center"/>
    </xf>
    <xf numFmtId="1" fontId="8" fillId="4" borderId="21" xfId="0" applyNumberFormat="1" applyFont="1" applyFill="1" applyBorder="1" applyAlignment="1">
      <alignment horizontal="center" vertical="center"/>
    </xf>
    <xf numFmtId="195" fontId="8" fillId="4" borderId="21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95" fontId="8" fillId="4" borderId="25" xfId="0" applyNumberFormat="1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195" fontId="18" fillId="4" borderId="51" xfId="0" applyNumberFormat="1" applyFont="1" applyFill="1" applyBorder="1" applyAlignment="1">
      <alignment horizontal="center" vertical="center"/>
    </xf>
    <xf numFmtId="195" fontId="8" fillId="4" borderId="30" xfId="0" applyNumberFormat="1" applyFont="1" applyFill="1" applyBorder="1" applyAlignment="1">
      <alignment horizontal="center" vertical="center"/>
    </xf>
    <xf numFmtId="195" fontId="8" fillId="4" borderId="35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2" fontId="8" fillId="2" borderId="3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  <xf numFmtId="2" fontId="8" fillId="3" borderId="21" xfId="0" applyNumberFormat="1" applyFont="1" applyFill="1" applyBorder="1" applyAlignment="1">
      <alignment horizontal="center" vertical="center"/>
    </xf>
    <xf numFmtId="2" fontId="8" fillId="3" borderId="19" xfId="0" applyNumberFormat="1" applyFont="1" applyFill="1" applyBorder="1" applyAlignment="1">
      <alignment horizontal="center" vertical="center"/>
    </xf>
    <xf numFmtId="2" fontId="8" fillId="3" borderId="25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18" fillId="3" borderId="51" xfId="0" applyNumberFormat="1" applyFont="1" applyFill="1" applyBorder="1" applyAlignment="1">
      <alignment horizontal="center" vertical="center"/>
    </xf>
    <xf numFmtId="2" fontId="18" fillId="3" borderId="50" xfId="0" applyNumberFormat="1" applyFont="1" applyFill="1" applyBorder="1" applyAlignment="1">
      <alignment horizontal="center" vertical="center"/>
    </xf>
    <xf numFmtId="2" fontId="8" fillId="3" borderId="30" xfId="0" applyNumberFormat="1" applyFont="1" applyFill="1" applyBorder="1" applyAlignment="1">
      <alignment horizontal="center" vertical="center"/>
    </xf>
    <xf numFmtId="2" fontId="8" fillId="3" borderId="29" xfId="0" applyNumberFormat="1" applyFont="1" applyFill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2" fontId="8" fillId="3" borderId="35" xfId="0" applyNumberFormat="1" applyFont="1" applyFill="1" applyBorder="1" applyAlignment="1">
      <alignment horizontal="center" vertical="center"/>
    </xf>
    <xf numFmtId="2" fontId="8" fillId="3" borderId="34" xfId="0" applyNumberFormat="1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justify"/>
    </xf>
    <xf numFmtId="0" fontId="15" fillId="7" borderId="45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/>
    </xf>
    <xf numFmtId="198" fontId="8" fillId="7" borderId="15" xfId="0" applyNumberFormat="1" applyFont="1" applyFill="1" applyBorder="1" applyAlignment="1">
      <alignment horizontal="center" vertical="center"/>
    </xf>
    <xf numFmtId="198" fontId="8" fillId="7" borderId="13" xfId="0" applyNumberFormat="1" applyFont="1" applyFill="1" applyBorder="1" applyAlignment="1">
      <alignment horizontal="center" vertical="center"/>
    </xf>
    <xf numFmtId="198" fontId="8" fillId="7" borderId="14" xfId="0" applyNumberFormat="1" applyFont="1" applyFill="1" applyBorder="1" applyAlignment="1">
      <alignment horizontal="center" vertical="center"/>
    </xf>
    <xf numFmtId="198" fontId="8" fillId="7" borderId="21" xfId="0" applyNumberFormat="1" applyFont="1" applyFill="1" applyBorder="1" applyAlignment="1">
      <alignment horizontal="center" vertical="center"/>
    </xf>
    <xf numFmtId="198" fontId="8" fillId="7" borderId="1" xfId="0" applyNumberFormat="1" applyFont="1" applyFill="1" applyBorder="1" applyAlignment="1">
      <alignment horizontal="center" vertical="center"/>
    </xf>
    <xf numFmtId="198" fontId="8" fillId="7" borderId="19" xfId="0" applyNumberFormat="1" applyFont="1" applyFill="1" applyBorder="1" applyAlignment="1">
      <alignment horizontal="center" vertical="center"/>
    </xf>
    <xf numFmtId="198" fontId="8" fillId="7" borderId="25" xfId="0" applyNumberFormat="1" applyFont="1" applyFill="1" applyBorder="1" applyAlignment="1">
      <alignment horizontal="center" vertical="center"/>
    </xf>
    <xf numFmtId="198" fontId="8" fillId="7" borderId="24" xfId="0" applyNumberFormat="1" applyFont="1" applyFill="1" applyBorder="1" applyAlignment="1">
      <alignment horizontal="center" vertical="center"/>
    </xf>
    <xf numFmtId="198" fontId="8" fillId="7" borderId="2" xfId="0" applyNumberFormat="1" applyFont="1" applyFill="1" applyBorder="1" applyAlignment="1">
      <alignment horizontal="center" vertical="center"/>
    </xf>
    <xf numFmtId="198" fontId="18" fillId="7" borderId="81" xfId="0" applyNumberFormat="1" applyFont="1" applyFill="1" applyBorder="1" applyAlignment="1">
      <alignment horizontal="center" vertical="center"/>
    </xf>
    <xf numFmtId="198" fontId="18" fillId="7" borderId="49" xfId="0" applyNumberFormat="1" applyFont="1" applyFill="1" applyBorder="1" applyAlignment="1">
      <alignment horizontal="center" vertical="center"/>
    </xf>
    <xf numFmtId="198" fontId="18" fillId="7" borderId="50" xfId="0" applyNumberFormat="1" applyFont="1" applyFill="1" applyBorder="1" applyAlignment="1">
      <alignment horizontal="center" vertical="center"/>
    </xf>
    <xf numFmtId="198" fontId="8" fillId="7" borderId="82" xfId="0" applyNumberFormat="1" applyFont="1" applyFill="1" applyBorder="1" applyAlignment="1">
      <alignment horizontal="center" vertical="center"/>
    </xf>
    <xf numFmtId="198" fontId="8" fillId="7" borderId="73" xfId="0" applyNumberFormat="1" applyFont="1" applyFill="1" applyBorder="1" applyAlignment="1">
      <alignment horizontal="center" vertical="center"/>
    </xf>
    <xf numFmtId="198" fontId="8" fillId="7" borderId="29" xfId="0" applyNumberFormat="1" applyFont="1" applyFill="1" applyBorder="1" applyAlignment="1">
      <alignment horizontal="center" vertical="center"/>
    </xf>
    <xf numFmtId="198" fontId="8" fillId="7" borderId="79" xfId="0" applyNumberFormat="1" applyFont="1" applyFill="1" applyBorder="1" applyAlignment="1">
      <alignment horizontal="center" vertical="center"/>
    </xf>
    <xf numFmtId="198" fontId="8" fillId="7" borderId="20" xfId="0" applyNumberFormat="1" applyFont="1" applyFill="1" applyBorder="1" applyAlignment="1">
      <alignment horizontal="center" vertical="center"/>
    </xf>
    <xf numFmtId="198" fontId="8" fillId="7" borderId="83" xfId="0" applyNumberFormat="1" applyFont="1" applyFill="1" applyBorder="1" applyAlignment="1">
      <alignment horizontal="center" vertical="center"/>
    </xf>
    <xf numFmtId="198" fontId="8" fillId="7" borderId="33" xfId="0" applyNumberFormat="1" applyFont="1" applyFill="1" applyBorder="1" applyAlignment="1">
      <alignment horizontal="center" vertical="center"/>
    </xf>
    <xf numFmtId="198" fontId="8" fillId="7" borderId="34" xfId="0" applyNumberFormat="1" applyFont="1" applyFill="1" applyBorder="1" applyAlignment="1">
      <alignment horizontal="center" vertical="center"/>
    </xf>
    <xf numFmtId="0" fontId="8" fillId="6" borderId="15" xfId="0" applyNumberFormat="1" applyFont="1" applyFill="1" applyBorder="1" applyAlignment="1">
      <alignment horizontal="center" vertical="center"/>
    </xf>
    <xf numFmtId="0" fontId="8" fillId="6" borderId="14" xfId="0" applyNumberFormat="1" applyFont="1" applyFill="1" applyBorder="1" applyAlignment="1">
      <alignment horizontal="center" vertical="center"/>
    </xf>
    <xf numFmtId="0" fontId="8" fillId="6" borderId="21" xfId="0" applyNumberFormat="1" applyFont="1" applyFill="1" applyBorder="1" applyAlignment="1">
      <alignment horizontal="center" vertical="center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25" xfId="0" applyNumberFormat="1" applyFont="1" applyFill="1" applyBorder="1" applyAlignment="1">
      <alignment horizontal="center" vertical="center"/>
    </xf>
    <xf numFmtId="0" fontId="8" fillId="6" borderId="2" xfId="0" applyNumberFormat="1" applyFont="1" applyFill="1" applyBorder="1" applyAlignment="1">
      <alignment horizontal="center" vertical="center"/>
    </xf>
    <xf numFmtId="0" fontId="18" fillId="6" borderId="51" xfId="0" applyNumberFormat="1" applyFont="1" applyFill="1" applyBorder="1" applyAlignment="1">
      <alignment horizontal="center" vertical="center"/>
    </xf>
    <xf numFmtId="0" fontId="18" fillId="6" borderId="84" xfId="0" applyNumberFormat="1" applyFont="1" applyFill="1" applyBorder="1" applyAlignment="1">
      <alignment horizontal="center" vertical="center"/>
    </xf>
    <xf numFmtId="0" fontId="8" fillId="6" borderId="30" xfId="0" applyNumberFormat="1" applyFont="1" applyFill="1" applyBorder="1" applyAlignment="1">
      <alignment horizontal="center" vertical="center"/>
    </xf>
    <xf numFmtId="0" fontId="8" fillId="6" borderId="85" xfId="0" applyNumberFormat="1" applyFont="1" applyFill="1" applyBorder="1" applyAlignment="1">
      <alignment horizontal="center" vertical="center"/>
    </xf>
    <xf numFmtId="195" fontId="8" fillId="6" borderId="21" xfId="0" applyNumberFormat="1" applyFont="1" applyFill="1" applyBorder="1" applyAlignment="1">
      <alignment horizontal="center" vertical="center"/>
    </xf>
    <xf numFmtId="195" fontId="8" fillId="6" borderId="19" xfId="0" applyNumberFormat="1" applyFont="1" applyFill="1" applyBorder="1" applyAlignment="1">
      <alignment horizontal="center" vertical="center"/>
    </xf>
    <xf numFmtId="195" fontId="8" fillId="6" borderId="35" xfId="0" applyNumberFormat="1" applyFont="1" applyFill="1" applyBorder="1" applyAlignment="1">
      <alignment horizontal="center" vertical="center"/>
    </xf>
    <xf numFmtId="195" fontId="8" fillId="6" borderId="86" xfId="0" applyNumberFormat="1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justify" wrapText="1"/>
    </xf>
    <xf numFmtId="0" fontId="12" fillId="7" borderId="43" xfId="0" applyFont="1" applyFill="1" applyBorder="1" applyAlignment="1">
      <alignment horizontal="center" vertical="justify" wrapText="1"/>
    </xf>
    <xf numFmtId="0" fontId="2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4.jpeg" /><Relationship Id="rId7" Type="http://schemas.openxmlformats.org/officeDocument/2006/relationships/image" Target="../media/image1.png" /><Relationship Id="rId8" Type="http://schemas.openxmlformats.org/officeDocument/2006/relationships/image" Target="../media/image5.png" /><Relationship Id="rId9" Type="http://schemas.openxmlformats.org/officeDocument/2006/relationships/image" Target="../media/image15.png" /><Relationship Id="rId10" Type="http://schemas.openxmlformats.org/officeDocument/2006/relationships/image" Target="../media/image4.png" /><Relationship Id="rId11" Type="http://schemas.openxmlformats.org/officeDocument/2006/relationships/image" Target="../media/image17.png" /><Relationship Id="rId12" Type="http://schemas.openxmlformats.org/officeDocument/2006/relationships/image" Target="../media/image9.png" /><Relationship Id="rId13" Type="http://schemas.openxmlformats.org/officeDocument/2006/relationships/image" Target="../media/image2.png" /><Relationship Id="rId14" Type="http://schemas.openxmlformats.org/officeDocument/2006/relationships/image" Target="../media/image6.png" /><Relationship Id="rId15" Type="http://schemas.openxmlformats.org/officeDocument/2006/relationships/image" Target="../media/image10.png" /><Relationship Id="rId16" Type="http://schemas.openxmlformats.org/officeDocument/2006/relationships/image" Target="../media/image18.png" /><Relationship Id="rId17" Type="http://schemas.openxmlformats.org/officeDocument/2006/relationships/image" Target="../media/image13.png" /><Relationship Id="rId18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8</xdr:row>
      <xdr:rowOff>133350</xdr:rowOff>
    </xdr:from>
    <xdr:to>
      <xdr:col>28</xdr:col>
      <xdr:colOff>447675</xdr:colOff>
      <xdr:row>8</xdr:row>
      <xdr:rowOff>638175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2498050" y="2657475"/>
          <a:ext cx="5524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390525</xdr:colOff>
      <xdr:row>8</xdr:row>
      <xdr:rowOff>152400</xdr:rowOff>
    </xdr:from>
    <xdr:to>
      <xdr:col>13</xdr:col>
      <xdr:colOff>428625</xdr:colOff>
      <xdr:row>8</xdr:row>
      <xdr:rowOff>638175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10763250" y="2676525"/>
          <a:ext cx="10858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447675</xdr:colOff>
      <xdr:row>8</xdr:row>
      <xdr:rowOff>142875</xdr:rowOff>
    </xdr:from>
    <xdr:to>
      <xdr:col>7</xdr:col>
      <xdr:colOff>752475</xdr:colOff>
      <xdr:row>8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4552950" y="2667000"/>
          <a:ext cx="20669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95250</xdr:rowOff>
    </xdr:from>
    <xdr:to>
      <xdr:col>4</xdr:col>
      <xdr:colOff>495300</xdr:colOff>
      <xdr:row>8</xdr:row>
      <xdr:rowOff>619125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rcRect l="6105" t="7890" r="3884" b="29408"/>
        <a:stretch>
          <a:fillRect/>
        </a:stretch>
      </xdr:blipFill>
      <xdr:spPr>
        <a:xfrm>
          <a:off x="2981325" y="2619375"/>
          <a:ext cx="9715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409575</xdr:colOff>
      <xdr:row>8</xdr:row>
      <xdr:rowOff>581025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rcRect l="5410" t="18164" r="2319" b="38925"/>
        <a:stretch>
          <a:fillRect/>
        </a:stretch>
      </xdr:blipFill>
      <xdr:spPr>
        <a:xfrm>
          <a:off x="942975" y="2771775"/>
          <a:ext cx="8477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57150</xdr:rowOff>
    </xdr:from>
    <xdr:to>
      <xdr:col>2</xdr:col>
      <xdr:colOff>190500</xdr:colOff>
      <xdr:row>5</xdr:row>
      <xdr:rowOff>85725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rcRect b="8699"/>
        <a:stretch>
          <a:fillRect/>
        </a:stretch>
      </xdr:blipFill>
      <xdr:spPr>
        <a:xfrm>
          <a:off x="1133475" y="285750"/>
          <a:ext cx="1419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8</xdr:row>
      <xdr:rowOff>152400</xdr:rowOff>
    </xdr:from>
    <xdr:to>
      <xdr:col>23</xdr:col>
      <xdr:colOff>390525</xdr:colOff>
      <xdr:row>8</xdr:row>
      <xdr:rowOff>619125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rcRect l="1976" t="20806" b="32598"/>
        <a:stretch>
          <a:fillRect/>
        </a:stretch>
      </xdr:blipFill>
      <xdr:spPr>
        <a:xfrm>
          <a:off x="18230850" y="2676525"/>
          <a:ext cx="1390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342900</xdr:colOff>
      <xdr:row>8</xdr:row>
      <xdr:rowOff>76200</xdr:rowOff>
    </xdr:from>
    <xdr:to>
      <xdr:col>11</xdr:col>
      <xdr:colOff>676275</xdr:colOff>
      <xdr:row>8</xdr:row>
      <xdr:rowOff>733425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rcRect t="19131" b="24349"/>
        <a:stretch>
          <a:fillRect/>
        </a:stretch>
      </xdr:blipFill>
      <xdr:spPr>
        <a:xfrm>
          <a:off x="8620125" y="2600325"/>
          <a:ext cx="13811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76200</xdr:rowOff>
    </xdr:from>
    <xdr:to>
      <xdr:col>5</xdr:col>
      <xdr:colOff>447675</xdr:colOff>
      <xdr:row>8</xdr:row>
      <xdr:rowOff>676275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rcRect l="2799" t="18551" r="5599" b="23770"/>
        <a:stretch>
          <a:fillRect/>
        </a:stretch>
      </xdr:blipFill>
      <xdr:spPr>
        <a:xfrm>
          <a:off x="4152900" y="2600325"/>
          <a:ext cx="4000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1076325</xdr:colOff>
      <xdr:row>2</xdr:row>
      <xdr:rowOff>114300</xdr:rowOff>
    </xdr:from>
    <xdr:to>
      <xdr:col>30</xdr:col>
      <xdr:colOff>533400</xdr:colOff>
      <xdr:row>6</xdr:row>
      <xdr:rowOff>257175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rcRect l="4400" t="19734" r="338" b="24288"/>
        <a:stretch>
          <a:fillRect/>
        </a:stretch>
      </xdr:blipFill>
      <xdr:spPr>
        <a:xfrm>
          <a:off x="14192250" y="581025"/>
          <a:ext cx="10972800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228600</xdr:colOff>
      <xdr:row>8</xdr:row>
      <xdr:rowOff>95250</xdr:rowOff>
    </xdr:from>
    <xdr:to>
      <xdr:col>50</xdr:col>
      <xdr:colOff>1571625</xdr:colOff>
      <xdr:row>8</xdr:row>
      <xdr:rowOff>581025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rcRect l="5364" t="23957" r="5364" b="31944"/>
        <a:stretch>
          <a:fillRect/>
        </a:stretch>
      </xdr:blipFill>
      <xdr:spPr>
        <a:xfrm>
          <a:off x="37652325" y="2619375"/>
          <a:ext cx="13430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628650</xdr:colOff>
      <xdr:row>8</xdr:row>
      <xdr:rowOff>200025</xdr:rowOff>
    </xdr:from>
    <xdr:to>
      <xdr:col>39</xdr:col>
      <xdr:colOff>161925</xdr:colOff>
      <xdr:row>8</xdr:row>
      <xdr:rowOff>600075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rcRect l="2703" t="28717" r="2163" b="32057"/>
        <a:stretch>
          <a:fillRect/>
        </a:stretch>
      </xdr:blipFill>
      <xdr:spPr>
        <a:xfrm>
          <a:off x="30489525" y="2724150"/>
          <a:ext cx="1228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828675</xdr:colOff>
      <xdr:row>8</xdr:row>
      <xdr:rowOff>152400</xdr:rowOff>
    </xdr:from>
    <xdr:to>
      <xdr:col>17</xdr:col>
      <xdr:colOff>304800</xdr:colOff>
      <xdr:row>8</xdr:row>
      <xdr:rowOff>600075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3"/>
        <a:srcRect l="3570" t="26116" r="3123" b="27490"/>
        <a:stretch>
          <a:fillRect/>
        </a:stretch>
      </xdr:blipFill>
      <xdr:spPr>
        <a:xfrm>
          <a:off x="13944600" y="2676525"/>
          <a:ext cx="13716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8</xdr:row>
      <xdr:rowOff>180975</xdr:rowOff>
    </xdr:from>
    <xdr:to>
      <xdr:col>9</xdr:col>
      <xdr:colOff>371475</xdr:colOff>
      <xdr:row>8</xdr:row>
      <xdr:rowOff>600075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4"/>
        <a:srcRect l="2388" t="28396" r="2388" b="30290"/>
        <a:stretch>
          <a:fillRect/>
        </a:stretch>
      </xdr:blipFill>
      <xdr:spPr>
        <a:xfrm>
          <a:off x="7067550" y="2705100"/>
          <a:ext cx="8001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3</xdr:col>
      <xdr:colOff>114300</xdr:colOff>
      <xdr:row>7</xdr:row>
      <xdr:rowOff>28575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5"/>
        <a:srcRect l="2418" t="10546" b="58723"/>
        <a:stretch>
          <a:fillRect/>
        </a:stretch>
      </xdr:blipFill>
      <xdr:spPr>
        <a:xfrm>
          <a:off x="704850" y="1562100"/>
          <a:ext cx="22193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</xdr:row>
      <xdr:rowOff>57150</xdr:rowOff>
    </xdr:from>
    <xdr:to>
      <xdr:col>33</xdr:col>
      <xdr:colOff>104775</xdr:colOff>
      <xdr:row>8</xdr:row>
      <xdr:rowOff>676275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rcRect l="5024" t="10198" r="3091" b="31872"/>
        <a:stretch>
          <a:fillRect/>
        </a:stretch>
      </xdr:blipFill>
      <xdr:spPr>
        <a:xfrm>
          <a:off x="25584150" y="2581275"/>
          <a:ext cx="15906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876300</xdr:colOff>
      <xdr:row>8</xdr:row>
      <xdr:rowOff>47625</xdr:rowOff>
    </xdr:from>
    <xdr:to>
      <xdr:col>46</xdr:col>
      <xdr:colOff>47625</xdr:colOff>
      <xdr:row>8</xdr:row>
      <xdr:rowOff>714375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17"/>
        <a:srcRect l="3669" t="14256" r="3669" b="49679"/>
        <a:stretch>
          <a:fillRect/>
        </a:stretch>
      </xdr:blipFill>
      <xdr:spPr>
        <a:xfrm>
          <a:off x="33994725" y="2571750"/>
          <a:ext cx="10001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8</xdr:row>
      <xdr:rowOff>57150</xdr:rowOff>
    </xdr:from>
    <xdr:to>
      <xdr:col>36</xdr:col>
      <xdr:colOff>447675</xdr:colOff>
      <xdr:row>8</xdr:row>
      <xdr:rowOff>714375</xdr:rowOff>
    </xdr:to>
    <xdr:pic>
      <xdr:nvPicPr>
        <xdr:cNvPr id="18" name="Picture 57"/>
        <xdr:cNvPicPr preferRelativeResize="1">
          <a:picLocks noChangeAspect="1"/>
        </xdr:cNvPicPr>
      </xdr:nvPicPr>
      <xdr:blipFill>
        <a:blip r:embed="rId18"/>
        <a:srcRect l="2133" t="11128" r="3839" b="57377"/>
        <a:stretch>
          <a:fillRect/>
        </a:stretch>
      </xdr:blipFill>
      <xdr:spPr>
        <a:xfrm>
          <a:off x="28127325" y="2581275"/>
          <a:ext cx="16002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51</xdr:col>
      <xdr:colOff>85725</xdr:colOff>
      <xdr:row>58</xdr:row>
      <xdr:rowOff>76200</xdr:rowOff>
    </xdr:from>
    <xdr:to>
      <xdr:col>51</xdr:col>
      <xdr:colOff>371475</xdr:colOff>
      <xdr:row>58</xdr:row>
      <xdr:rowOff>247650</xdr:rowOff>
    </xdr:to>
    <xdr:sp>
      <xdr:nvSpPr>
        <xdr:cNvPr id="19" name="AutoShape 58"/>
        <xdr:cNvSpPr>
          <a:spLocks/>
        </xdr:cNvSpPr>
      </xdr:nvSpPr>
      <xdr:spPr>
        <a:xfrm>
          <a:off x="40557450" y="24584025"/>
          <a:ext cx="285750" cy="1714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198"/>
  <sheetViews>
    <sheetView showGridLines="0" tabSelected="1" zoomScale="50" zoomScaleNormal="50" workbookViewId="0" topLeftCell="S1">
      <selection activeCell="T55" sqref="T55"/>
    </sheetView>
  </sheetViews>
  <sheetFormatPr defaultColWidth="9.140625" defaultRowHeight="12.75"/>
  <cols>
    <col min="1" max="1" width="20.7109375" style="8" customWidth="1"/>
    <col min="2" max="2" width="14.7109375" style="8" customWidth="1"/>
    <col min="3" max="3" width="6.7109375" style="8" customWidth="1"/>
    <col min="4" max="5" width="9.7109375" style="8" customWidth="1"/>
    <col min="6" max="6" width="13.7109375" style="8" customWidth="1"/>
    <col min="7" max="8" width="12.7109375" style="8" customWidth="1"/>
    <col min="9" max="10" width="11.7109375" style="8" customWidth="1"/>
    <col min="11" max="13" width="15.7109375" style="8" customWidth="1"/>
    <col min="14" max="14" width="13.7109375" style="8" customWidth="1"/>
    <col min="15" max="15" width="11.7109375" style="8" customWidth="1"/>
    <col min="16" max="16" width="16.7109375" style="8" customWidth="1"/>
    <col min="17" max="17" width="11.7109375" style="8" customWidth="1"/>
    <col min="18" max="18" width="18.7109375" style="8" customWidth="1"/>
    <col min="19" max="19" width="11.7109375" style="8" customWidth="1"/>
    <col min="20" max="20" width="6.7109375" style="8" customWidth="1"/>
    <col min="21" max="25" width="8.7109375" style="8" customWidth="1"/>
    <col min="26" max="26" width="9.7109375" style="8" customWidth="1"/>
    <col min="27" max="27" width="12.7109375" style="8" customWidth="1"/>
    <col min="28" max="28" width="10.7109375" style="8" customWidth="1"/>
    <col min="29" max="29" width="15.7109375" style="8" customWidth="1"/>
    <col min="30" max="30" width="14.7109375" style="8" customWidth="1"/>
    <col min="31" max="31" width="14.140625" style="8" customWidth="1"/>
    <col min="32" max="32" width="10.7109375" style="8" customWidth="1"/>
    <col min="33" max="33" width="11.7109375" style="8" customWidth="1"/>
    <col min="34" max="34" width="13.7109375" style="8" customWidth="1"/>
    <col min="35" max="35" width="8.7109375" style="8" customWidth="1"/>
    <col min="36" max="36" width="10.7109375" style="8" customWidth="1"/>
    <col min="37" max="37" width="8.7109375" style="8" customWidth="1"/>
    <col min="38" max="38" width="12.7109375" style="8" customWidth="1"/>
    <col min="39" max="39" width="12.7109375" style="9" customWidth="1"/>
    <col min="40" max="40" width="12.7109375" style="8" customWidth="1"/>
    <col min="41" max="41" width="10.7109375" style="8" customWidth="1"/>
    <col min="42" max="43" width="13.7109375" style="8" customWidth="1"/>
    <col min="44" max="46" width="3.57421875" style="8" hidden="1" customWidth="1"/>
    <col min="47" max="47" width="10.7109375" style="8" customWidth="1"/>
    <col min="48" max="48" width="13.7109375" style="8" customWidth="1"/>
    <col min="49" max="49" width="1.28515625" style="8" hidden="1" customWidth="1"/>
    <col min="50" max="50" width="12.7109375" style="8" customWidth="1"/>
    <col min="51" max="51" width="45.7109375" style="10" customWidth="1"/>
    <col min="52" max="52" width="6.7109375" style="8" customWidth="1"/>
    <col min="53" max="16384" width="9.140625" style="8" customWidth="1"/>
  </cols>
  <sheetData>
    <row r="2" ht="18.75" thickBot="1"/>
    <row r="3" spans="14:32" ht="25.5" customHeight="1" thickTop="1">
      <c r="N3" s="77"/>
      <c r="O3" s="78"/>
      <c r="P3" s="73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5"/>
    </row>
    <row r="4" spans="14:32" ht="25.5" customHeight="1">
      <c r="N4" s="77"/>
      <c r="O4" s="78"/>
      <c r="P4" s="76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8"/>
    </row>
    <row r="5" spans="14:32" ht="25.5" customHeight="1">
      <c r="N5" s="77"/>
      <c r="O5" s="78"/>
      <c r="P5" s="76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8"/>
    </row>
    <row r="6" spans="14:32" ht="25.5" customHeight="1">
      <c r="N6" s="77"/>
      <c r="O6" s="78"/>
      <c r="P6" s="76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</row>
    <row r="7" spans="14:32" ht="25.5" customHeight="1" thickBot="1">
      <c r="N7" s="77"/>
      <c r="O7" s="78"/>
      <c r="P7" s="79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1"/>
    </row>
    <row r="8" spans="1:7" ht="34.5" customHeight="1" thickBot="1" thickTop="1">
      <c r="A8" s="7"/>
      <c r="B8" s="7"/>
      <c r="G8" s="7"/>
    </row>
    <row r="9" spans="1:52" s="17" customFormat="1" ht="60" customHeight="1" thickBot="1" thickTop="1">
      <c r="A9" s="11"/>
      <c r="B9" s="12"/>
      <c r="C9" s="13"/>
      <c r="D9" s="14"/>
      <c r="E9" s="13"/>
      <c r="F9" s="14"/>
      <c r="G9" s="12"/>
      <c r="H9" s="13"/>
      <c r="I9" s="14"/>
      <c r="J9" s="13"/>
      <c r="K9" s="14"/>
      <c r="L9" s="13"/>
      <c r="M9" s="14"/>
      <c r="N9" s="12"/>
      <c r="O9" s="14"/>
      <c r="P9" s="12"/>
      <c r="Q9" s="12"/>
      <c r="R9" s="12"/>
      <c r="S9" s="13"/>
      <c r="T9" s="14"/>
      <c r="U9" s="12"/>
      <c r="V9" s="12"/>
      <c r="W9" s="12"/>
      <c r="X9" s="12"/>
      <c r="Y9" s="12"/>
      <c r="Z9" s="13"/>
      <c r="AA9" s="14"/>
      <c r="AB9" s="12"/>
      <c r="AC9" s="12"/>
      <c r="AD9" s="13"/>
      <c r="AE9" s="14"/>
      <c r="AF9" s="12"/>
      <c r="AG9" s="12"/>
      <c r="AH9" s="13"/>
      <c r="AI9" s="14"/>
      <c r="AJ9" s="12"/>
      <c r="AK9" s="13"/>
      <c r="AL9" s="14"/>
      <c r="AM9" s="12"/>
      <c r="AN9" s="13"/>
      <c r="AO9" s="14"/>
      <c r="AP9" s="12"/>
      <c r="AQ9" s="12"/>
      <c r="AR9" s="12"/>
      <c r="AS9" s="12"/>
      <c r="AT9" s="12"/>
      <c r="AU9" s="12"/>
      <c r="AV9" s="13"/>
      <c r="AW9" s="15"/>
      <c r="AX9" s="14"/>
      <c r="AY9" s="12"/>
      <c r="AZ9" s="16"/>
    </row>
    <row r="10" spans="1:52" s="49" customFormat="1" ht="24.75" customHeight="1">
      <c r="A10" s="44"/>
      <c r="B10" s="45" t="s">
        <v>133</v>
      </c>
      <c r="C10" s="46" t="s">
        <v>56</v>
      </c>
      <c r="D10" s="219" t="s">
        <v>132</v>
      </c>
      <c r="E10" s="221" t="s">
        <v>12</v>
      </c>
      <c r="F10" s="244" t="s">
        <v>131</v>
      </c>
      <c r="G10" s="246" t="s">
        <v>11</v>
      </c>
      <c r="H10" s="309" t="s">
        <v>130</v>
      </c>
      <c r="I10" s="126" t="s">
        <v>129</v>
      </c>
      <c r="J10" s="128" t="s">
        <v>10</v>
      </c>
      <c r="K10" s="290" t="s">
        <v>128</v>
      </c>
      <c r="L10" s="291" t="s">
        <v>127</v>
      </c>
      <c r="M10" s="152" t="s">
        <v>161</v>
      </c>
      <c r="N10" s="280" t="s">
        <v>126</v>
      </c>
      <c r="O10" s="244" t="s">
        <v>160</v>
      </c>
      <c r="P10" s="245" t="s">
        <v>134</v>
      </c>
      <c r="Q10" s="246" t="s">
        <v>125</v>
      </c>
      <c r="R10" s="347" t="s">
        <v>159</v>
      </c>
      <c r="S10" s="247" t="s">
        <v>124</v>
      </c>
      <c r="T10" s="87" t="s">
        <v>56</v>
      </c>
      <c r="U10" s="219" t="s">
        <v>5</v>
      </c>
      <c r="V10" s="220" t="s">
        <v>9</v>
      </c>
      <c r="W10" s="220" t="s">
        <v>8</v>
      </c>
      <c r="X10" s="220" t="s">
        <v>7</v>
      </c>
      <c r="Y10" s="220" t="s">
        <v>123</v>
      </c>
      <c r="Z10" s="221" t="s">
        <v>138</v>
      </c>
      <c r="AA10" s="97" t="s">
        <v>122</v>
      </c>
      <c r="AB10" s="98" t="s">
        <v>6</v>
      </c>
      <c r="AC10" s="98" t="s">
        <v>121</v>
      </c>
      <c r="AD10" s="99" t="s">
        <v>120</v>
      </c>
      <c r="AE10" s="152" t="s">
        <v>5</v>
      </c>
      <c r="AF10" s="153" t="s">
        <v>119</v>
      </c>
      <c r="AG10" s="153" t="s">
        <v>4</v>
      </c>
      <c r="AH10" s="154" t="s">
        <v>118</v>
      </c>
      <c r="AI10" s="177" t="s">
        <v>3</v>
      </c>
      <c r="AJ10" s="178" t="s">
        <v>117</v>
      </c>
      <c r="AK10" s="179" t="s">
        <v>137</v>
      </c>
      <c r="AL10" s="126" t="s">
        <v>116</v>
      </c>
      <c r="AM10" s="127" t="s">
        <v>2</v>
      </c>
      <c r="AN10" s="128" t="s">
        <v>1</v>
      </c>
      <c r="AO10" s="97" t="s">
        <v>144</v>
      </c>
      <c r="AP10" s="98" t="s">
        <v>143</v>
      </c>
      <c r="AQ10" s="98" t="s">
        <v>142</v>
      </c>
      <c r="AR10" s="98" t="s">
        <v>0</v>
      </c>
      <c r="AS10" s="98"/>
      <c r="AT10" s="98"/>
      <c r="AU10" s="98" t="s">
        <v>153</v>
      </c>
      <c r="AV10" s="99" t="s">
        <v>141</v>
      </c>
      <c r="AW10" s="48"/>
      <c r="AX10" s="47" t="s">
        <v>140</v>
      </c>
      <c r="AY10" s="50" t="s">
        <v>30</v>
      </c>
      <c r="AZ10" s="51" t="s">
        <v>56</v>
      </c>
    </row>
    <row r="11" spans="1:52" s="57" customFormat="1" ht="24.75" customHeight="1" thickBot="1">
      <c r="A11" s="52"/>
      <c r="B11" s="53" t="s">
        <v>147</v>
      </c>
      <c r="C11" s="54"/>
      <c r="D11" s="222" t="s">
        <v>162</v>
      </c>
      <c r="E11" s="224" t="s">
        <v>162</v>
      </c>
      <c r="F11" s="310"/>
      <c r="G11" s="311"/>
      <c r="H11" s="312"/>
      <c r="I11" s="129" t="s">
        <v>148</v>
      </c>
      <c r="J11" s="131" t="s">
        <v>148</v>
      </c>
      <c r="K11" s="292"/>
      <c r="L11" s="293"/>
      <c r="M11" s="156" t="s">
        <v>147</v>
      </c>
      <c r="N11" s="157" t="s">
        <v>147</v>
      </c>
      <c r="O11" s="248" t="s">
        <v>147</v>
      </c>
      <c r="P11" s="249" t="s">
        <v>147</v>
      </c>
      <c r="Q11" s="249" t="s">
        <v>147</v>
      </c>
      <c r="R11" s="348"/>
      <c r="S11" s="250" t="s">
        <v>147</v>
      </c>
      <c r="T11" s="88"/>
      <c r="U11" s="222"/>
      <c r="V11" s="223"/>
      <c r="W11" s="223"/>
      <c r="X11" s="223"/>
      <c r="Y11" s="223"/>
      <c r="Z11" s="224"/>
      <c r="AA11" s="100" t="s">
        <v>147</v>
      </c>
      <c r="AB11" s="101" t="s">
        <v>148</v>
      </c>
      <c r="AC11" s="101" t="s">
        <v>148</v>
      </c>
      <c r="AD11" s="102" t="s">
        <v>148</v>
      </c>
      <c r="AE11" s="155" t="s">
        <v>147</v>
      </c>
      <c r="AF11" s="156" t="s">
        <v>147</v>
      </c>
      <c r="AG11" s="156" t="s">
        <v>147</v>
      </c>
      <c r="AH11" s="157" t="s">
        <v>147</v>
      </c>
      <c r="AI11" s="180"/>
      <c r="AJ11" s="181"/>
      <c r="AK11" s="182"/>
      <c r="AL11" s="129" t="s">
        <v>149</v>
      </c>
      <c r="AM11" s="130"/>
      <c r="AN11" s="131"/>
      <c r="AO11" s="100" t="s">
        <v>148</v>
      </c>
      <c r="AP11" s="101" t="s">
        <v>147</v>
      </c>
      <c r="AQ11" s="101" t="s">
        <v>147</v>
      </c>
      <c r="AR11" s="101"/>
      <c r="AS11" s="101"/>
      <c r="AT11" s="101"/>
      <c r="AU11" s="101" t="s">
        <v>152</v>
      </c>
      <c r="AV11" s="102" t="s">
        <v>146</v>
      </c>
      <c r="AW11" s="56"/>
      <c r="AX11" s="55" t="s">
        <v>145</v>
      </c>
      <c r="AY11" s="58"/>
      <c r="AZ11" s="59"/>
    </row>
    <row r="12" spans="1:52" ht="34.5" customHeight="1">
      <c r="A12" s="18"/>
      <c r="B12" s="19"/>
      <c r="C12" s="20">
        <v>1</v>
      </c>
      <c r="D12" s="333">
        <v>548</v>
      </c>
      <c r="E12" s="334">
        <v>220</v>
      </c>
      <c r="F12" s="313" t="s">
        <v>29</v>
      </c>
      <c r="G12" s="314">
        <v>6.3</v>
      </c>
      <c r="H12" s="315">
        <v>8.4</v>
      </c>
      <c r="I12" s="296">
        <v>90.73</v>
      </c>
      <c r="J12" s="297">
        <v>86.75</v>
      </c>
      <c r="K12" s="103">
        <v>64.74</v>
      </c>
      <c r="L12" s="204">
        <v>79.93</v>
      </c>
      <c r="M12" s="158">
        <v>23377</v>
      </c>
      <c r="N12" s="281">
        <v>11785</v>
      </c>
      <c r="O12" s="251" t="s">
        <v>29</v>
      </c>
      <c r="P12" s="252">
        <v>3523</v>
      </c>
      <c r="Q12" s="253">
        <v>9668</v>
      </c>
      <c r="R12" s="253">
        <v>6.17</v>
      </c>
      <c r="S12" s="254">
        <v>12286</v>
      </c>
      <c r="T12" s="89">
        <v>1</v>
      </c>
      <c r="U12" s="225">
        <f>V12+W12+X12+Y12+Z12</f>
        <v>3.116</v>
      </c>
      <c r="V12" s="226">
        <v>1.376</v>
      </c>
      <c r="W12" s="226">
        <v>0.906</v>
      </c>
      <c r="X12" s="226">
        <v>0.466</v>
      </c>
      <c r="Y12" s="226">
        <v>0.076</v>
      </c>
      <c r="Z12" s="227">
        <v>0.292</v>
      </c>
      <c r="AA12" s="203">
        <v>6.2</v>
      </c>
      <c r="AB12" s="105">
        <v>79.55</v>
      </c>
      <c r="AC12" s="105">
        <v>14.63</v>
      </c>
      <c r="AD12" s="204">
        <v>14.68</v>
      </c>
      <c r="AE12" s="158">
        <f>AF12+AG12+AH12</f>
        <v>29232</v>
      </c>
      <c r="AF12" s="159">
        <v>164</v>
      </c>
      <c r="AG12" s="159">
        <v>8405</v>
      </c>
      <c r="AH12" s="160">
        <v>20663</v>
      </c>
      <c r="AI12" s="183">
        <f>AK12-AJ12</f>
        <v>0.5899999999999999</v>
      </c>
      <c r="AJ12" s="184">
        <v>17.8</v>
      </c>
      <c r="AK12" s="185">
        <v>18.39</v>
      </c>
      <c r="AL12" s="132">
        <v>123</v>
      </c>
      <c r="AM12" s="133" t="s">
        <v>85</v>
      </c>
      <c r="AN12" s="134" t="s">
        <v>28</v>
      </c>
      <c r="AO12" s="103">
        <v>0.4</v>
      </c>
      <c r="AP12" s="104">
        <v>199078</v>
      </c>
      <c r="AQ12" s="104">
        <v>199816</v>
      </c>
      <c r="AR12" s="104"/>
      <c r="AS12" s="104"/>
      <c r="AT12" s="104"/>
      <c r="AU12" s="105">
        <v>33.8</v>
      </c>
      <c r="AV12" s="106">
        <v>5910</v>
      </c>
      <c r="AW12" s="22"/>
      <c r="AX12" s="21">
        <v>2500</v>
      </c>
      <c r="AY12" s="66" t="s">
        <v>31</v>
      </c>
      <c r="AZ12" s="23">
        <v>1</v>
      </c>
    </row>
    <row r="13" spans="1:57" ht="34.5" customHeight="1">
      <c r="A13" s="24"/>
      <c r="B13" s="1"/>
      <c r="C13" s="25">
        <f>C12+1</f>
        <v>2</v>
      </c>
      <c r="D13" s="335">
        <v>575</v>
      </c>
      <c r="E13" s="336">
        <v>163</v>
      </c>
      <c r="F13" s="316" t="s">
        <v>29</v>
      </c>
      <c r="G13" s="317">
        <v>10.7</v>
      </c>
      <c r="H13" s="318">
        <v>7.7</v>
      </c>
      <c r="I13" s="298">
        <v>90.8</v>
      </c>
      <c r="J13" s="299">
        <v>86</v>
      </c>
      <c r="K13" s="107">
        <v>58.71</v>
      </c>
      <c r="L13" s="206">
        <v>83.1</v>
      </c>
      <c r="M13" s="282">
        <v>4600</v>
      </c>
      <c r="N13" s="173">
        <v>18860</v>
      </c>
      <c r="O13" s="255">
        <v>2656</v>
      </c>
      <c r="P13" s="256">
        <v>2549</v>
      </c>
      <c r="Q13" s="257">
        <v>7605</v>
      </c>
      <c r="R13" s="257">
        <v>5.2</v>
      </c>
      <c r="S13" s="258">
        <v>12810</v>
      </c>
      <c r="T13" s="90">
        <f>T12+1</f>
        <v>2</v>
      </c>
      <c r="U13" s="228">
        <f aca="true" t="shared" si="0" ref="U13:U46">V13+W13+X13+Y13+Z13</f>
        <v>2.4979999999999998</v>
      </c>
      <c r="V13" s="229">
        <v>1.189</v>
      </c>
      <c r="W13" s="229">
        <v>0.473</v>
      </c>
      <c r="X13" s="229">
        <v>0.421</v>
      </c>
      <c r="Y13" s="229">
        <v>0.096</v>
      </c>
      <c r="Z13" s="230">
        <v>0.319</v>
      </c>
      <c r="AA13" s="205">
        <v>5.7</v>
      </c>
      <c r="AB13" s="109">
        <v>81.25</v>
      </c>
      <c r="AC13" s="109">
        <v>13.56</v>
      </c>
      <c r="AD13" s="206">
        <v>13.71</v>
      </c>
      <c r="AE13" s="161">
        <f aca="true" t="shared" si="1" ref="AE13:AE46">AF13+AG13+AH13</f>
        <v>33809</v>
      </c>
      <c r="AF13" s="162">
        <v>113</v>
      </c>
      <c r="AG13" s="162">
        <v>12415</v>
      </c>
      <c r="AH13" s="163">
        <v>21281</v>
      </c>
      <c r="AI13" s="186">
        <f>AK13-AJ13</f>
        <v>0.4800000000000004</v>
      </c>
      <c r="AJ13" s="187">
        <v>16.21</v>
      </c>
      <c r="AK13" s="188">
        <v>16.69</v>
      </c>
      <c r="AL13" s="135">
        <v>140</v>
      </c>
      <c r="AM13" s="136" t="s">
        <v>86</v>
      </c>
      <c r="AN13" s="137" t="s">
        <v>57</v>
      </c>
      <c r="AO13" s="107">
        <v>1.1</v>
      </c>
      <c r="AP13" s="108">
        <v>246570</v>
      </c>
      <c r="AQ13" s="108">
        <v>249312</v>
      </c>
      <c r="AR13" s="108"/>
      <c r="AS13" s="108"/>
      <c r="AT13" s="108"/>
      <c r="AU13" s="109">
        <v>34.1</v>
      </c>
      <c r="AV13" s="110">
        <v>7319</v>
      </c>
      <c r="AW13" s="28"/>
      <c r="AX13" s="27">
        <v>3000</v>
      </c>
      <c r="AY13" s="67" t="s">
        <v>32</v>
      </c>
      <c r="AZ13" s="3">
        <v>2</v>
      </c>
      <c r="BE13" s="29"/>
    </row>
    <row r="14" spans="1:52" ht="34.5" customHeight="1">
      <c r="A14" s="24"/>
      <c r="B14" s="1"/>
      <c r="C14" s="25">
        <f aca="true" t="shared" si="2" ref="C14:C47">C13+1</f>
        <v>3</v>
      </c>
      <c r="D14" s="335">
        <v>336</v>
      </c>
      <c r="E14" s="336">
        <v>213</v>
      </c>
      <c r="F14" s="316" t="s">
        <v>29</v>
      </c>
      <c r="G14" s="317">
        <v>12.3</v>
      </c>
      <c r="H14" s="318">
        <v>7.7</v>
      </c>
      <c r="I14" s="298">
        <v>90.37</v>
      </c>
      <c r="J14" s="299">
        <v>86.97</v>
      </c>
      <c r="K14" s="107">
        <v>86.71</v>
      </c>
      <c r="L14" s="206">
        <v>118.04</v>
      </c>
      <c r="M14" s="283">
        <v>3866</v>
      </c>
      <c r="N14" s="284">
        <v>10200</v>
      </c>
      <c r="O14" s="259">
        <v>86.98</v>
      </c>
      <c r="P14" s="256">
        <v>866</v>
      </c>
      <c r="Q14" s="257" t="s">
        <v>29</v>
      </c>
      <c r="R14" s="257">
        <v>5.65</v>
      </c>
      <c r="S14" s="258">
        <v>9564</v>
      </c>
      <c r="T14" s="90">
        <f aca="true" t="shared" si="3" ref="T14:T46">T13+1</f>
        <v>3</v>
      </c>
      <c r="U14" s="228">
        <f t="shared" si="0"/>
        <v>3.221</v>
      </c>
      <c r="V14" s="229">
        <v>2.828</v>
      </c>
      <c r="W14" s="229">
        <v>0.12</v>
      </c>
      <c r="X14" s="229">
        <v>0</v>
      </c>
      <c r="Y14" s="229">
        <v>0.061</v>
      </c>
      <c r="Z14" s="230">
        <v>0.212</v>
      </c>
      <c r="AA14" s="205">
        <v>5.1</v>
      </c>
      <c r="AB14" s="109">
        <v>75.06</v>
      </c>
      <c r="AC14" s="109">
        <v>12.5</v>
      </c>
      <c r="AD14" s="206">
        <v>13.09</v>
      </c>
      <c r="AE14" s="161">
        <f t="shared" si="1"/>
        <v>22142</v>
      </c>
      <c r="AF14" s="162">
        <v>135</v>
      </c>
      <c r="AG14" s="162">
        <v>0</v>
      </c>
      <c r="AH14" s="163">
        <v>22007</v>
      </c>
      <c r="AI14" s="186">
        <f aca="true" t="shared" si="4" ref="AI14:AI46">AK14-AJ14</f>
        <v>0.3500000000000014</v>
      </c>
      <c r="AJ14" s="187">
        <v>16.31</v>
      </c>
      <c r="AK14" s="188">
        <v>16.66</v>
      </c>
      <c r="AL14" s="135">
        <v>130</v>
      </c>
      <c r="AM14" s="138" t="s">
        <v>115</v>
      </c>
      <c r="AN14" s="137" t="s">
        <v>154</v>
      </c>
      <c r="AO14" s="107">
        <v>4.5</v>
      </c>
      <c r="AP14" s="108">
        <v>169094</v>
      </c>
      <c r="AQ14" s="108">
        <v>177061</v>
      </c>
      <c r="AR14" s="108"/>
      <c r="AS14" s="108"/>
      <c r="AT14" s="108"/>
      <c r="AU14" s="109">
        <v>30.7</v>
      </c>
      <c r="AV14" s="110">
        <v>5774</v>
      </c>
      <c r="AW14" s="28"/>
      <c r="AX14" s="27">
        <v>1500</v>
      </c>
      <c r="AY14" s="67" t="s">
        <v>13</v>
      </c>
      <c r="AZ14" s="3">
        <f>AZ13+1</f>
        <v>3</v>
      </c>
    </row>
    <row r="15" spans="1:52" ht="34.5" customHeight="1">
      <c r="A15" s="24"/>
      <c r="B15" s="1"/>
      <c r="C15" s="25">
        <f t="shared" si="2"/>
        <v>4</v>
      </c>
      <c r="D15" s="335">
        <v>446</v>
      </c>
      <c r="E15" s="336">
        <v>267</v>
      </c>
      <c r="F15" s="316">
        <v>0.6</v>
      </c>
      <c r="G15" s="317">
        <v>7.2</v>
      </c>
      <c r="H15" s="318">
        <v>6.9</v>
      </c>
      <c r="I15" s="298">
        <v>88.85</v>
      </c>
      <c r="J15" s="299">
        <v>85.55</v>
      </c>
      <c r="K15" s="107">
        <v>93.21</v>
      </c>
      <c r="L15" s="206">
        <v>87.5</v>
      </c>
      <c r="M15" s="283">
        <v>3659</v>
      </c>
      <c r="N15" s="173">
        <v>25852</v>
      </c>
      <c r="O15" s="255" t="s">
        <v>29</v>
      </c>
      <c r="P15" s="256" t="s">
        <v>29</v>
      </c>
      <c r="Q15" s="257" t="s">
        <v>29</v>
      </c>
      <c r="R15" s="257">
        <v>5.747</v>
      </c>
      <c r="S15" s="258">
        <v>19927</v>
      </c>
      <c r="T15" s="90">
        <f t="shared" si="3"/>
        <v>4</v>
      </c>
      <c r="U15" s="228">
        <f t="shared" si="0"/>
        <v>3.645</v>
      </c>
      <c r="V15" s="229">
        <v>2.875</v>
      </c>
      <c r="W15" s="229">
        <v>0.278</v>
      </c>
      <c r="X15" s="229">
        <v>0</v>
      </c>
      <c r="Y15" s="229">
        <v>0.124</v>
      </c>
      <c r="Z15" s="230">
        <v>0.368</v>
      </c>
      <c r="AA15" s="205">
        <v>5.3</v>
      </c>
      <c r="AB15" s="109">
        <v>71.07</v>
      </c>
      <c r="AC15" s="109">
        <v>10.43</v>
      </c>
      <c r="AD15" s="206">
        <v>10.52</v>
      </c>
      <c r="AE15" s="161">
        <f t="shared" si="1"/>
        <v>36495</v>
      </c>
      <c r="AF15" s="162">
        <v>0</v>
      </c>
      <c r="AG15" s="162">
        <v>0</v>
      </c>
      <c r="AH15" s="163">
        <v>36495</v>
      </c>
      <c r="AI15" s="186">
        <f t="shared" si="4"/>
        <v>0.5</v>
      </c>
      <c r="AJ15" s="187">
        <v>14.17</v>
      </c>
      <c r="AK15" s="188">
        <v>14.67</v>
      </c>
      <c r="AL15" s="135">
        <v>93</v>
      </c>
      <c r="AM15" s="136" t="s">
        <v>87</v>
      </c>
      <c r="AN15" s="137" t="s">
        <v>58</v>
      </c>
      <c r="AO15" s="107">
        <v>0.9</v>
      </c>
      <c r="AP15" s="108">
        <v>346736</v>
      </c>
      <c r="AQ15" s="108">
        <v>350023</v>
      </c>
      <c r="AR15" s="108"/>
      <c r="AS15" s="108"/>
      <c r="AT15" s="108"/>
      <c r="AU15" s="109">
        <v>35.9</v>
      </c>
      <c r="AV15" s="110">
        <v>9756</v>
      </c>
      <c r="AW15" s="28"/>
      <c r="AX15" s="27">
        <v>4000</v>
      </c>
      <c r="AY15" s="67" t="s">
        <v>33</v>
      </c>
      <c r="AZ15" s="3">
        <f aca="true" t="shared" si="5" ref="AZ15:AZ47">AZ14+1</f>
        <v>4</v>
      </c>
    </row>
    <row r="16" spans="1:52" ht="34.5" customHeight="1">
      <c r="A16" s="24"/>
      <c r="B16" s="1"/>
      <c r="C16" s="25">
        <f t="shared" si="2"/>
        <v>5</v>
      </c>
      <c r="D16" s="335">
        <v>570</v>
      </c>
      <c r="E16" s="336">
        <v>170</v>
      </c>
      <c r="F16" s="316">
        <v>0.5</v>
      </c>
      <c r="G16" s="317" t="s">
        <v>29</v>
      </c>
      <c r="H16" s="318">
        <v>5.9</v>
      </c>
      <c r="I16" s="298">
        <v>89.94</v>
      </c>
      <c r="J16" s="299">
        <v>85.45</v>
      </c>
      <c r="K16" s="107">
        <v>93.77</v>
      </c>
      <c r="L16" s="206">
        <v>143.84</v>
      </c>
      <c r="M16" s="283">
        <v>11325</v>
      </c>
      <c r="N16" s="173">
        <v>10249</v>
      </c>
      <c r="O16" s="255">
        <v>5102</v>
      </c>
      <c r="P16" s="256">
        <v>3443</v>
      </c>
      <c r="Q16" s="257" t="s">
        <v>29</v>
      </c>
      <c r="R16" s="257">
        <v>6.24</v>
      </c>
      <c r="S16" s="258">
        <v>8545</v>
      </c>
      <c r="T16" s="90">
        <f t="shared" si="3"/>
        <v>5</v>
      </c>
      <c r="U16" s="228">
        <f t="shared" si="0"/>
        <v>4.543</v>
      </c>
      <c r="V16" s="229">
        <v>3.12</v>
      </c>
      <c r="W16" s="229">
        <v>0.985</v>
      </c>
      <c r="X16" s="229">
        <v>0</v>
      </c>
      <c r="Y16" s="229">
        <v>0.093</v>
      </c>
      <c r="Z16" s="230">
        <v>0.345</v>
      </c>
      <c r="AA16" s="205">
        <v>6.6</v>
      </c>
      <c r="AB16" s="109">
        <v>67.32</v>
      </c>
      <c r="AC16" s="109">
        <v>11.99</v>
      </c>
      <c r="AD16" s="206">
        <v>12.6</v>
      </c>
      <c r="AE16" s="161">
        <f t="shared" si="1"/>
        <v>17247</v>
      </c>
      <c r="AF16" s="162">
        <v>120</v>
      </c>
      <c r="AG16" s="162">
        <v>10622</v>
      </c>
      <c r="AH16" s="163">
        <v>6505</v>
      </c>
      <c r="AI16" s="186">
        <f t="shared" si="4"/>
        <v>0.6699999999999982</v>
      </c>
      <c r="AJ16" s="187">
        <v>17.14</v>
      </c>
      <c r="AK16" s="188">
        <v>17.81</v>
      </c>
      <c r="AL16" s="135">
        <v>146</v>
      </c>
      <c r="AM16" s="136" t="s">
        <v>88</v>
      </c>
      <c r="AN16" s="137" t="s">
        <v>59</v>
      </c>
      <c r="AO16" s="107">
        <v>4.8</v>
      </c>
      <c r="AP16" s="108">
        <v>136913</v>
      </c>
      <c r="AQ16" s="108">
        <v>143837</v>
      </c>
      <c r="AR16" s="108"/>
      <c r="AS16" s="108"/>
      <c r="AT16" s="108"/>
      <c r="AU16" s="109">
        <v>37.3</v>
      </c>
      <c r="AV16" s="110">
        <v>3851</v>
      </c>
      <c r="AW16" s="28"/>
      <c r="AX16" s="27">
        <v>1000</v>
      </c>
      <c r="AY16" s="67" t="s">
        <v>14</v>
      </c>
      <c r="AZ16" s="3">
        <f t="shared" si="5"/>
        <v>5</v>
      </c>
    </row>
    <row r="17" spans="1:52" ht="34.5" customHeight="1">
      <c r="A17" s="24"/>
      <c r="B17" s="1"/>
      <c r="C17" s="25">
        <f t="shared" si="2"/>
        <v>6</v>
      </c>
      <c r="D17" s="335">
        <v>631</v>
      </c>
      <c r="E17" s="336">
        <v>230</v>
      </c>
      <c r="F17" s="316">
        <v>0.6</v>
      </c>
      <c r="G17" s="317">
        <v>10.3</v>
      </c>
      <c r="H17" s="318">
        <v>9.4</v>
      </c>
      <c r="I17" s="298">
        <v>90.9</v>
      </c>
      <c r="J17" s="299">
        <v>86.35</v>
      </c>
      <c r="K17" s="107">
        <v>32.25</v>
      </c>
      <c r="L17" s="206">
        <v>63.5</v>
      </c>
      <c r="M17" s="283">
        <v>21337</v>
      </c>
      <c r="N17" s="173">
        <v>15834</v>
      </c>
      <c r="O17" s="255">
        <v>216</v>
      </c>
      <c r="P17" s="256">
        <v>4016</v>
      </c>
      <c r="Q17" s="257">
        <v>11602</v>
      </c>
      <c r="R17" s="257">
        <v>6.61</v>
      </c>
      <c r="S17" s="258">
        <v>16110</v>
      </c>
      <c r="T17" s="90">
        <f t="shared" si="3"/>
        <v>6</v>
      </c>
      <c r="U17" s="228">
        <f t="shared" si="0"/>
        <v>2.737</v>
      </c>
      <c r="V17" s="229">
        <v>1.379</v>
      </c>
      <c r="W17" s="229">
        <v>0.685</v>
      </c>
      <c r="X17" s="229">
        <v>0.335</v>
      </c>
      <c r="Y17" s="229">
        <v>0.049</v>
      </c>
      <c r="Z17" s="230">
        <v>0.289</v>
      </c>
      <c r="AA17" s="205">
        <v>5.1</v>
      </c>
      <c r="AB17" s="109">
        <v>77.26</v>
      </c>
      <c r="AC17" s="109">
        <v>13.13</v>
      </c>
      <c r="AD17" s="206">
        <v>13.68</v>
      </c>
      <c r="AE17" s="161">
        <f t="shared" si="1"/>
        <v>33364</v>
      </c>
      <c r="AF17" s="162">
        <v>357</v>
      </c>
      <c r="AG17" s="162">
        <v>10121</v>
      </c>
      <c r="AH17" s="163">
        <v>22886</v>
      </c>
      <c r="AI17" s="186">
        <f t="shared" si="4"/>
        <v>0.5799999999999983</v>
      </c>
      <c r="AJ17" s="187">
        <v>16.42</v>
      </c>
      <c r="AK17" s="188">
        <v>17</v>
      </c>
      <c r="AL17" s="135">
        <v>99</v>
      </c>
      <c r="AM17" s="136" t="s">
        <v>89</v>
      </c>
      <c r="AN17" s="137" t="s">
        <v>60</v>
      </c>
      <c r="AO17" s="107">
        <v>4</v>
      </c>
      <c r="AP17" s="108">
        <v>243833</v>
      </c>
      <c r="AQ17" s="108">
        <v>254021</v>
      </c>
      <c r="AR17" s="108"/>
      <c r="AS17" s="108"/>
      <c r="AT17" s="108"/>
      <c r="AU17" s="109">
        <v>29.9</v>
      </c>
      <c r="AV17" s="110">
        <v>8500</v>
      </c>
      <c r="AW17" s="28"/>
      <c r="AX17" s="27">
        <v>4000</v>
      </c>
      <c r="AY17" s="67" t="s">
        <v>34</v>
      </c>
      <c r="AZ17" s="3">
        <f t="shared" si="5"/>
        <v>6</v>
      </c>
    </row>
    <row r="18" spans="1:52" ht="34.5" customHeight="1">
      <c r="A18" s="24"/>
      <c r="B18" s="1"/>
      <c r="C18" s="25">
        <v>6</v>
      </c>
      <c r="D18" s="335" t="s">
        <v>29</v>
      </c>
      <c r="E18" s="336" t="s">
        <v>29</v>
      </c>
      <c r="F18" s="316" t="s">
        <v>29</v>
      </c>
      <c r="G18" s="317" t="s">
        <v>29</v>
      </c>
      <c r="H18" s="318" t="s">
        <v>29</v>
      </c>
      <c r="I18" s="298">
        <v>92.1</v>
      </c>
      <c r="J18" s="299">
        <v>84.22</v>
      </c>
      <c r="K18" s="107">
        <v>19.17</v>
      </c>
      <c r="L18" s="206">
        <v>3.48</v>
      </c>
      <c r="M18" s="283">
        <v>2852</v>
      </c>
      <c r="N18" s="173">
        <v>868</v>
      </c>
      <c r="O18" s="255" t="s">
        <v>29</v>
      </c>
      <c r="P18" s="256" t="s">
        <v>29</v>
      </c>
      <c r="Q18" s="257">
        <v>547</v>
      </c>
      <c r="R18" s="257">
        <v>6.6</v>
      </c>
      <c r="S18" s="258">
        <v>911</v>
      </c>
      <c r="T18" s="90">
        <v>6</v>
      </c>
      <c r="U18" s="228">
        <f t="shared" si="0"/>
        <v>8.720999999999998</v>
      </c>
      <c r="V18" s="229">
        <v>2.69</v>
      </c>
      <c r="W18" s="229">
        <v>5.369</v>
      </c>
      <c r="X18" s="229">
        <v>0.349</v>
      </c>
      <c r="Y18" s="229">
        <v>0.049</v>
      </c>
      <c r="Z18" s="230">
        <v>0.264</v>
      </c>
      <c r="AA18" s="205">
        <v>5.1</v>
      </c>
      <c r="AB18" s="109">
        <v>42.35</v>
      </c>
      <c r="AC18" s="109">
        <v>6.7</v>
      </c>
      <c r="AD18" s="206">
        <v>6.76</v>
      </c>
      <c r="AE18" s="161">
        <f t="shared" si="1"/>
        <v>933</v>
      </c>
      <c r="AF18" s="162">
        <v>0</v>
      </c>
      <c r="AG18" s="162">
        <v>0</v>
      </c>
      <c r="AH18" s="163">
        <v>933</v>
      </c>
      <c r="AI18" s="186">
        <f t="shared" si="4"/>
        <v>0.33999999999999986</v>
      </c>
      <c r="AJ18" s="187">
        <v>15.48</v>
      </c>
      <c r="AK18" s="188">
        <v>15.82</v>
      </c>
      <c r="AL18" s="135">
        <v>18</v>
      </c>
      <c r="AM18" s="136" t="s">
        <v>90</v>
      </c>
      <c r="AN18" s="137" t="s">
        <v>61</v>
      </c>
      <c r="AO18" s="107">
        <v>1.1</v>
      </c>
      <c r="AP18" s="108">
        <v>13800</v>
      </c>
      <c r="AQ18" s="108">
        <v>13926</v>
      </c>
      <c r="AR18" s="108"/>
      <c r="AS18" s="108"/>
      <c r="AT18" s="108"/>
      <c r="AU18" s="109">
        <v>32</v>
      </c>
      <c r="AV18" s="110">
        <v>435</v>
      </c>
      <c r="AW18" s="28"/>
      <c r="AX18" s="27" t="s">
        <v>29</v>
      </c>
      <c r="AY18" s="67" t="s">
        <v>35</v>
      </c>
      <c r="AZ18" s="3">
        <v>6</v>
      </c>
    </row>
    <row r="19" spans="1:52" ht="34.5" customHeight="1">
      <c r="A19" s="24"/>
      <c r="B19" s="1"/>
      <c r="C19" s="25">
        <f t="shared" si="2"/>
        <v>7</v>
      </c>
      <c r="D19" s="335">
        <v>1200</v>
      </c>
      <c r="E19" s="336">
        <v>270</v>
      </c>
      <c r="F19" s="316" t="s">
        <v>29</v>
      </c>
      <c r="G19" s="317" t="s">
        <v>29</v>
      </c>
      <c r="H19" s="318">
        <v>7.9</v>
      </c>
      <c r="I19" s="298">
        <v>88.45</v>
      </c>
      <c r="J19" s="299">
        <v>85.06</v>
      </c>
      <c r="K19" s="107">
        <v>68.01</v>
      </c>
      <c r="L19" s="206">
        <v>87.56</v>
      </c>
      <c r="M19" s="283" t="s">
        <v>29</v>
      </c>
      <c r="N19" s="173">
        <v>23160</v>
      </c>
      <c r="O19" s="255">
        <v>1709</v>
      </c>
      <c r="P19" s="256">
        <v>5645</v>
      </c>
      <c r="Q19" s="257">
        <v>8925</v>
      </c>
      <c r="R19" s="257">
        <v>6.76</v>
      </c>
      <c r="S19" s="258">
        <v>16279</v>
      </c>
      <c r="T19" s="90">
        <f t="shared" si="3"/>
        <v>7</v>
      </c>
      <c r="U19" s="228">
        <f t="shared" si="0"/>
        <v>4.403</v>
      </c>
      <c r="V19" s="229">
        <v>2.017</v>
      </c>
      <c r="W19" s="229">
        <v>1.593</v>
      </c>
      <c r="X19" s="229">
        <v>0.383</v>
      </c>
      <c r="Y19" s="229">
        <v>0.08</v>
      </c>
      <c r="Z19" s="230">
        <v>0.33</v>
      </c>
      <c r="AA19" s="205">
        <v>5.9</v>
      </c>
      <c r="AB19" s="109">
        <v>66.04</v>
      </c>
      <c r="AC19" s="109">
        <v>11.59</v>
      </c>
      <c r="AD19" s="206">
        <v>12.65</v>
      </c>
      <c r="AE19" s="161">
        <f t="shared" si="1"/>
        <v>30448</v>
      </c>
      <c r="AF19" s="162">
        <v>2118</v>
      </c>
      <c r="AG19" s="162">
        <v>28330</v>
      </c>
      <c r="AH19" s="163">
        <v>0</v>
      </c>
      <c r="AI19" s="186">
        <f t="shared" si="4"/>
        <v>0.5</v>
      </c>
      <c r="AJ19" s="187">
        <v>17.05</v>
      </c>
      <c r="AK19" s="188">
        <v>17.55</v>
      </c>
      <c r="AL19" s="135">
        <v>118</v>
      </c>
      <c r="AM19" s="136" t="s">
        <v>91</v>
      </c>
      <c r="AN19" s="137" t="s">
        <v>28</v>
      </c>
      <c r="AO19" s="107">
        <v>8.3</v>
      </c>
      <c r="AP19" s="108">
        <v>240754</v>
      </c>
      <c r="AQ19" s="108">
        <v>262689</v>
      </c>
      <c r="AR19" s="108"/>
      <c r="AS19" s="108"/>
      <c r="AT19" s="108"/>
      <c r="AU19" s="109">
        <v>34.1</v>
      </c>
      <c r="AV19" s="110">
        <v>7710</v>
      </c>
      <c r="AW19" s="28"/>
      <c r="AX19" s="27">
        <v>3000</v>
      </c>
      <c r="AY19" s="67" t="s">
        <v>36</v>
      </c>
      <c r="AZ19" s="3">
        <f t="shared" si="5"/>
        <v>7</v>
      </c>
    </row>
    <row r="20" spans="1:52" ht="34.5" customHeight="1">
      <c r="A20" s="24"/>
      <c r="B20" s="1"/>
      <c r="C20" s="25">
        <f t="shared" si="2"/>
        <v>8</v>
      </c>
      <c r="D20" s="335">
        <v>1557</v>
      </c>
      <c r="E20" s="336">
        <v>321</v>
      </c>
      <c r="F20" s="316" t="s">
        <v>29</v>
      </c>
      <c r="G20" s="317">
        <v>12.9</v>
      </c>
      <c r="H20" s="318" t="s">
        <v>29</v>
      </c>
      <c r="I20" s="298">
        <v>88.33</v>
      </c>
      <c r="J20" s="299">
        <v>85.58</v>
      </c>
      <c r="K20" s="107">
        <v>78.51</v>
      </c>
      <c r="L20" s="206">
        <v>105.87</v>
      </c>
      <c r="M20" s="283">
        <v>5861</v>
      </c>
      <c r="N20" s="173">
        <v>25237</v>
      </c>
      <c r="O20" s="255" t="s">
        <v>29</v>
      </c>
      <c r="P20" s="256" t="s">
        <v>29</v>
      </c>
      <c r="Q20" s="257">
        <v>11650</v>
      </c>
      <c r="R20" s="257">
        <v>7.53</v>
      </c>
      <c r="S20" s="258">
        <v>19518</v>
      </c>
      <c r="T20" s="90">
        <f t="shared" si="3"/>
        <v>8</v>
      </c>
      <c r="U20" s="228">
        <f t="shared" si="0"/>
        <v>4.122</v>
      </c>
      <c r="V20" s="229">
        <v>2.245</v>
      </c>
      <c r="W20" s="229">
        <v>1.372</v>
      </c>
      <c r="X20" s="229">
        <v>0.165</v>
      </c>
      <c r="Y20" s="229">
        <v>0.058</v>
      </c>
      <c r="Z20" s="230">
        <v>0.282</v>
      </c>
      <c r="AA20" s="205">
        <v>6.7</v>
      </c>
      <c r="AB20" s="109">
        <v>73.6</v>
      </c>
      <c r="AC20" s="109">
        <v>13.05</v>
      </c>
      <c r="AD20" s="206">
        <v>13.33</v>
      </c>
      <c r="AE20" s="161">
        <f t="shared" si="1"/>
        <v>34537</v>
      </c>
      <c r="AF20" s="162">
        <v>345</v>
      </c>
      <c r="AG20" s="162">
        <v>34192</v>
      </c>
      <c r="AH20" s="163">
        <v>0</v>
      </c>
      <c r="AI20" s="186">
        <f t="shared" si="4"/>
        <v>0.28000000000000114</v>
      </c>
      <c r="AJ20" s="187">
        <v>17.45</v>
      </c>
      <c r="AK20" s="188">
        <v>17.73</v>
      </c>
      <c r="AL20" s="135">
        <v>132</v>
      </c>
      <c r="AM20" s="136" t="s">
        <v>92</v>
      </c>
      <c r="AN20" s="137" t="s">
        <v>28</v>
      </c>
      <c r="AO20" s="107">
        <v>2.1</v>
      </c>
      <c r="AP20" s="108">
        <v>259094</v>
      </c>
      <c r="AQ20" s="108">
        <v>264691</v>
      </c>
      <c r="AR20" s="108"/>
      <c r="AS20" s="108"/>
      <c r="AT20" s="108"/>
      <c r="AU20" s="109">
        <v>37.7</v>
      </c>
      <c r="AV20" s="110">
        <v>7021</v>
      </c>
      <c r="AW20" s="28"/>
      <c r="AX20" s="27">
        <v>2500</v>
      </c>
      <c r="AY20" s="67" t="s">
        <v>37</v>
      </c>
      <c r="AZ20" s="3">
        <f t="shared" si="5"/>
        <v>8</v>
      </c>
    </row>
    <row r="21" spans="1:52" ht="34.5" customHeight="1">
      <c r="A21" s="24"/>
      <c r="B21" s="1"/>
      <c r="C21" s="25">
        <f t="shared" si="2"/>
        <v>9</v>
      </c>
      <c r="D21" s="335">
        <v>235</v>
      </c>
      <c r="E21" s="336">
        <v>107</v>
      </c>
      <c r="F21" s="316">
        <v>0.7</v>
      </c>
      <c r="G21" s="317">
        <v>5.2</v>
      </c>
      <c r="H21" s="318">
        <v>7</v>
      </c>
      <c r="I21" s="298">
        <v>88.93</v>
      </c>
      <c r="J21" s="299">
        <v>84.63</v>
      </c>
      <c r="K21" s="107">
        <v>135.75</v>
      </c>
      <c r="L21" s="206">
        <v>181.86</v>
      </c>
      <c r="M21" s="283">
        <v>14986</v>
      </c>
      <c r="N21" s="173">
        <v>4280</v>
      </c>
      <c r="O21" s="255">
        <v>4233</v>
      </c>
      <c r="P21" s="256">
        <v>1515</v>
      </c>
      <c r="Q21" s="257" t="s">
        <v>29</v>
      </c>
      <c r="R21" s="257">
        <v>6.46</v>
      </c>
      <c r="S21" s="258">
        <v>5748</v>
      </c>
      <c r="T21" s="90">
        <f t="shared" si="3"/>
        <v>9</v>
      </c>
      <c r="U21" s="228">
        <f t="shared" si="0"/>
        <v>4.05</v>
      </c>
      <c r="V21" s="229">
        <v>3.23</v>
      </c>
      <c r="W21" s="229">
        <v>0.4</v>
      </c>
      <c r="X21" s="229">
        <v>0</v>
      </c>
      <c r="Y21" s="229">
        <v>0.11</v>
      </c>
      <c r="Z21" s="230">
        <v>0.31</v>
      </c>
      <c r="AA21" s="205">
        <v>4.7</v>
      </c>
      <c r="AB21" s="109">
        <v>68.54</v>
      </c>
      <c r="AC21" s="109">
        <v>11.19</v>
      </c>
      <c r="AD21" s="206">
        <v>11.45</v>
      </c>
      <c r="AE21" s="161">
        <f t="shared" si="1"/>
        <v>10178</v>
      </c>
      <c r="AF21" s="162">
        <v>-83</v>
      </c>
      <c r="AG21" s="162">
        <v>0</v>
      </c>
      <c r="AH21" s="163">
        <v>10261</v>
      </c>
      <c r="AI21" s="189">
        <f t="shared" si="4"/>
        <v>0.8299999999999983</v>
      </c>
      <c r="AJ21" s="187">
        <v>15.5</v>
      </c>
      <c r="AK21" s="188">
        <v>16.33</v>
      </c>
      <c r="AL21" s="135">
        <v>131</v>
      </c>
      <c r="AM21" s="136" t="s">
        <v>93</v>
      </c>
      <c r="AN21" s="137" t="s">
        <v>62</v>
      </c>
      <c r="AO21" s="107">
        <v>2.2</v>
      </c>
      <c r="AP21" s="108">
        <v>88915</v>
      </c>
      <c r="AQ21" s="108">
        <v>90931</v>
      </c>
      <c r="AR21" s="108"/>
      <c r="AS21" s="108"/>
      <c r="AT21" s="108"/>
      <c r="AU21" s="109">
        <v>28.6</v>
      </c>
      <c r="AV21" s="110">
        <v>3175</v>
      </c>
      <c r="AW21" s="28"/>
      <c r="AX21" s="27">
        <v>500</v>
      </c>
      <c r="AY21" s="67" t="s">
        <v>139</v>
      </c>
      <c r="AZ21" s="3">
        <f t="shared" si="5"/>
        <v>9</v>
      </c>
    </row>
    <row r="22" spans="1:52" ht="34.5" customHeight="1">
      <c r="A22" s="24"/>
      <c r="B22" s="1"/>
      <c r="C22" s="25">
        <f t="shared" si="2"/>
        <v>10</v>
      </c>
      <c r="D22" s="335">
        <v>310</v>
      </c>
      <c r="E22" s="336">
        <v>156</v>
      </c>
      <c r="F22" s="316">
        <v>0.8</v>
      </c>
      <c r="G22" s="317">
        <v>8.1</v>
      </c>
      <c r="H22" s="318">
        <v>6.9</v>
      </c>
      <c r="I22" s="298">
        <v>89.49</v>
      </c>
      <c r="J22" s="299">
        <v>85.46</v>
      </c>
      <c r="K22" s="107">
        <v>92.94</v>
      </c>
      <c r="L22" s="206">
        <v>117.11</v>
      </c>
      <c r="M22" s="283">
        <v>8356</v>
      </c>
      <c r="N22" s="173">
        <v>13723</v>
      </c>
      <c r="O22" s="255">
        <v>4195</v>
      </c>
      <c r="P22" s="256">
        <v>2357</v>
      </c>
      <c r="Q22" s="257">
        <v>3748</v>
      </c>
      <c r="R22" s="257">
        <v>6.16</v>
      </c>
      <c r="S22" s="258">
        <v>10300</v>
      </c>
      <c r="T22" s="90">
        <f t="shared" si="3"/>
        <v>10</v>
      </c>
      <c r="U22" s="228">
        <f t="shared" si="0"/>
        <v>3.5390000000000006</v>
      </c>
      <c r="V22" s="229">
        <v>2.212</v>
      </c>
      <c r="W22" s="229">
        <v>0.491</v>
      </c>
      <c r="X22" s="229">
        <v>0.265</v>
      </c>
      <c r="Y22" s="229">
        <v>0.228</v>
      </c>
      <c r="Z22" s="230">
        <v>0.343</v>
      </c>
      <c r="AA22" s="205">
        <v>5.4</v>
      </c>
      <c r="AB22" s="109">
        <v>72.53</v>
      </c>
      <c r="AC22" s="109">
        <v>12.74</v>
      </c>
      <c r="AD22" s="206">
        <v>13.37</v>
      </c>
      <c r="AE22" s="161">
        <f t="shared" si="1"/>
        <v>22374</v>
      </c>
      <c r="AF22" s="162">
        <v>98</v>
      </c>
      <c r="AG22" s="162">
        <v>0</v>
      </c>
      <c r="AH22" s="163">
        <v>22276</v>
      </c>
      <c r="AI22" s="186">
        <f t="shared" si="4"/>
        <v>0.6499999999999986</v>
      </c>
      <c r="AJ22" s="187">
        <v>16.91</v>
      </c>
      <c r="AK22" s="188">
        <v>17.56</v>
      </c>
      <c r="AL22" s="135">
        <v>120</v>
      </c>
      <c r="AM22" s="136" t="s">
        <v>94</v>
      </c>
      <c r="AN22" s="137" t="s">
        <v>28</v>
      </c>
      <c r="AO22" s="107">
        <v>4.7</v>
      </c>
      <c r="AP22" s="108">
        <v>167302</v>
      </c>
      <c r="AQ22" s="108">
        <v>175663</v>
      </c>
      <c r="AR22" s="108"/>
      <c r="AS22" s="108"/>
      <c r="AT22" s="108"/>
      <c r="AU22" s="109">
        <v>30.8</v>
      </c>
      <c r="AV22" s="110">
        <v>5700</v>
      </c>
      <c r="AW22" s="28"/>
      <c r="AX22" s="27">
        <v>1500</v>
      </c>
      <c r="AY22" s="67" t="s">
        <v>38</v>
      </c>
      <c r="AZ22" s="3">
        <f t="shared" si="5"/>
        <v>10</v>
      </c>
    </row>
    <row r="23" spans="1:52" ht="34.5" customHeight="1">
      <c r="A23" s="24"/>
      <c r="B23" s="1"/>
      <c r="C23" s="25">
        <f t="shared" si="2"/>
        <v>11</v>
      </c>
      <c r="D23" s="335">
        <v>509</v>
      </c>
      <c r="E23" s="336">
        <v>112</v>
      </c>
      <c r="F23" s="316">
        <v>0.8</v>
      </c>
      <c r="G23" s="317">
        <v>7</v>
      </c>
      <c r="H23" s="318">
        <v>6.1</v>
      </c>
      <c r="I23" s="298">
        <v>87.52</v>
      </c>
      <c r="J23" s="299">
        <v>83.53</v>
      </c>
      <c r="K23" s="107">
        <v>73.82</v>
      </c>
      <c r="L23" s="206">
        <v>96.63</v>
      </c>
      <c r="M23" s="283">
        <v>1763</v>
      </c>
      <c r="N23" s="173">
        <v>8010</v>
      </c>
      <c r="O23" s="255" t="s">
        <v>29</v>
      </c>
      <c r="P23" s="256" t="s">
        <v>29</v>
      </c>
      <c r="Q23" s="257" t="s">
        <v>29</v>
      </c>
      <c r="R23" s="257">
        <v>6.9</v>
      </c>
      <c r="S23" s="258">
        <v>7024</v>
      </c>
      <c r="T23" s="90">
        <f t="shared" si="3"/>
        <v>11</v>
      </c>
      <c r="U23" s="228">
        <f t="shared" si="0"/>
        <v>4.316</v>
      </c>
      <c r="V23" s="229">
        <v>3.433</v>
      </c>
      <c r="W23" s="229">
        <v>0.433</v>
      </c>
      <c r="X23" s="229">
        <v>0</v>
      </c>
      <c r="Y23" s="229">
        <v>0.1</v>
      </c>
      <c r="Z23" s="230">
        <v>0.35</v>
      </c>
      <c r="AA23" s="205">
        <v>5.1</v>
      </c>
      <c r="AB23" s="109">
        <v>65.67</v>
      </c>
      <c r="AC23" s="109">
        <v>10.3</v>
      </c>
      <c r="AD23" s="206">
        <v>10.7</v>
      </c>
      <c r="AE23" s="161">
        <f t="shared" si="1"/>
        <v>10952</v>
      </c>
      <c r="AF23" s="162">
        <v>179</v>
      </c>
      <c r="AG23" s="162">
        <v>0</v>
      </c>
      <c r="AH23" s="163">
        <v>10773</v>
      </c>
      <c r="AI23" s="186">
        <f t="shared" si="4"/>
        <v>0.6799999999999997</v>
      </c>
      <c r="AJ23" s="187">
        <v>15.01</v>
      </c>
      <c r="AK23" s="188">
        <v>15.69</v>
      </c>
      <c r="AL23" s="135">
        <v>126</v>
      </c>
      <c r="AM23" s="136" t="s">
        <v>95</v>
      </c>
      <c r="AN23" s="137" t="s">
        <v>135</v>
      </c>
      <c r="AO23" s="107">
        <v>3.7</v>
      </c>
      <c r="AP23" s="108">
        <v>102310</v>
      </c>
      <c r="AQ23" s="108">
        <v>106296</v>
      </c>
      <c r="AR23" s="108"/>
      <c r="AS23" s="108"/>
      <c r="AT23" s="108"/>
      <c r="AU23" s="109">
        <v>32.7</v>
      </c>
      <c r="AV23" s="110">
        <v>3250</v>
      </c>
      <c r="AW23" s="28"/>
      <c r="AX23" s="27">
        <v>1100</v>
      </c>
      <c r="AY23" s="67" t="s">
        <v>15</v>
      </c>
      <c r="AZ23" s="3">
        <f t="shared" si="5"/>
        <v>11</v>
      </c>
    </row>
    <row r="24" spans="1:52" ht="34.5" customHeight="1">
      <c r="A24" s="24"/>
      <c r="B24" s="1">
        <v>44000</v>
      </c>
      <c r="C24" s="25">
        <f t="shared" si="2"/>
        <v>12</v>
      </c>
      <c r="D24" s="335">
        <v>445</v>
      </c>
      <c r="E24" s="336">
        <v>147</v>
      </c>
      <c r="F24" s="316">
        <v>2.2</v>
      </c>
      <c r="G24" s="317">
        <v>7.3</v>
      </c>
      <c r="H24" s="318">
        <v>7.3</v>
      </c>
      <c r="I24" s="298">
        <v>90.72</v>
      </c>
      <c r="J24" s="299">
        <v>87.7</v>
      </c>
      <c r="K24" s="107">
        <v>94.81</v>
      </c>
      <c r="L24" s="206">
        <v>154.1</v>
      </c>
      <c r="M24" s="283">
        <v>42600</v>
      </c>
      <c r="N24" s="173">
        <v>7773</v>
      </c>
      <c r="O24" s="255">
        <v>8939</v>
      </c>
      <c r="P24" s="256">
        <v>2128</v>
      </c>
      <c r="Q24" s="257" t="s">
        <v>29</v>
      </c>
      <c r="R24" s="257">
        <v>4.86</v>
      </c>
      <c r="S24" s="258">
        <v>11067</v>
      </c>
      <c r="T24" s="90">
        <f t="shared" si="3"/>
        <v>12</v>
      </c>
      <c r="U24" s="228">
        <f t="shared" si="0"/>
        <v>3.0889999999999995</v>
      </c>
      <c r="V24" s="229">
        <v>2.432</v>
      </c>
      <c r="W24" s="229">
        <v>0.187</v>
      </c>
      <c r="X24" s="229">
        <v>0</v>
      </c>
      <c r="Y24" s="229">
        <v>0.07</v>
      </c>
      <c r="Z24" s="230">
        <v>0.4</v>
      </c>
      <c r="AA24" s="205">
        <v>6</v>
      </c>
      <c r="AB24" s="109">
        <v>78.01</v>
      </c>
      <c r="AC24" s="109">
        <v>13.02</v>
      </c>
      <c r="AD24" s="206">
        <v>13.22</v>
      </c>
      <c r="AE24" s="161">
        <f t="shared" si="1"/>
        <v>30083</v>
      </c>
      <c r="AF24" s="162">
        <v>231</v>
      </c>
      <c r="AG24" s="162">
        <v>0</v>
      </c>
      <c r="AH24" s="163">
        <v>29852</v>
      </c>
      <c r="AI24" s="186">
        <f t="shared" si="4"/>
        <v>0.370000000000001</v>
      </c>
      <c r="AJ24" s="187">
        <v>16.31</v>
      </c>
      <c r="AK24" s="188">
        <v>16.68</v>
      </c>
      <c r="AL24" s="135">
        <v>160</v>
      </c>
      <c r="AM24" s="136" t="s">
        <v>96</v>
      </c>
      <c r="AN24" s="137" t="s">
        <v>63</v>
      </c>
      <c r="AO24" s="107">
        <v>1.6</v>
      </c>
      <c r="AP24" s="108">
        <v>227540</v>
      </c>
      <c r="AQ24" s="108">
        <v>231159</v>
      </c>
      <c r="AR24" s="108"/>
      <c r="AS24" s="108"/>
      <c r="AT24" s="108"/>
      <c r="AU24" s="109">
        <v>36.1</v>
      </c>
      <c r="AV24" s="110">
        <v>6400</v>
      </c>
      <c r="AW24" s="28"/>
      <c r="AX24" s="27">
        <v>1500</v>
      </c>
      <c r="AY24" s="67" t="s">
        <v>39</v>
      </c>
      <c r="AZ24" s="3">
        <f t="shared" si="5"/>
        <v>12</v>
      </c>
    </row>
    <row r="25" spans="1:52" ht="34.5" customHeight="1">
      <c r="A25" s="24"/>
      <c r="B25" s="1">
        <v>3000</v>
      </c>
      <c r="C25" s="25">
        <f t="shared" si="2"/>
        <v>13</v>
      </c>
      <c r="D25" s="335">
        <v>473</v>
      </c>
      <c r="E25" s="336">
        <v>144</v>
      </c>
      <c r="F25" s="316" t="s">
        <v>29</v>
      </c>
      <c r="G25" s="317">
        <v>8.1</v>
      </c>
      <c r="H25" s="318">
        <v>6.2</v>
      </c>
      <c r="I25" s="298">
        <v>91.12</v>
      </c>
      <c r="J25" s="299">
        <v>87.65</v>
      </c>
      <c r="K25" s="107">
        <v>86.37</v>
      </c>
      <c r="L25" s="206">
        <v>137.2</v>
      </c>
      <c r="M25" s="283">
        <v>6854</v>
      </c>
      <c r="N25" s="173">
        <v>13942</v>
      </c>
      <c r="O25" s="255">
        <v>4839</v>
      </c>
      <c r="P25" s="256">
        <v>3836</v>
      </c>
      <c r="Q25" s="257" t="s">
        <v>29</v>
      </c>
      <c r="R25" s="257">
        <v>4.27</v>
      </c>
      <c r="S25" s="258">
        <v>8675</v>
      </c>
      <c r="T25" s="90">
        <f t="shared" si="3"/>
        <v>13</v>
      </c>
      <c r="U25" s="228">
        <f t="shared" si="0"/>
        <v>3.016</v>
      </c>
      <c r="V25" s="229">
        <v>2.133</v>
      </c>
      <c r="W25" s="229">
        <v>0.398</v>
      </c>
      <c r="X25" s="229">
        <v>0</v>
      </c>
      <c r="Y25" s="229">
        <v>0.065</v>
      </c>
      <c r="Z25" s="230">
        <v>0.42</v>
      </c>
      <c r="AA25" s="205">
        <v>8</v>
      </c>
      <c r="AB25" s="109">
        <v>80</v>
      </c>
      <c r="AC25" s="109">
        <v>14.22</v>
      </c>
      <c r="AD25" s="206">
        <v>14.39</v>
      </c>
      <c r="AE25" s="161">
        <f t="shared" si="1"/>
        <v>29276</v>
      </c>
      <c r="AF25" s="162">
        <v>133</v>
      </c>
      <c r="AG25" s="162">
        <v>0</v>
      </c>
      <c r="AH25" s="163">
        <v>29143</v>
      </c>
      <c r="AI25" s="186">
        <f t="shared" si="4"/>
        <v>0.370000000000001</v>
      </c>
      <c r="AJ25" s="187">
        <v>17.41</v>
      </c>
      <c r="AK25" s="188">
        <v>17.78</v>
      </c>
      <c r="AL25" s="135">
        <v>157</v>
      </c>
      <c r="AM25" s="136" t="s">
        <v>97</v>
      </c>
      <c r="AN25" s="137" t="s">
        <v>64</v>
      </c>
      <c r="AO25" s="107">
        <v>1.2</v>
      </c>
      <c r="AP25" s="108">
        <v>203400</v>
      </c>
      <c r="AQ25" s="108">
        <v>205805</v>
      </c>
      <c r="AR25" s="108"/>
      <c r="AS25" s="108"/>
      <c r="AT25" s="108"/>
      <c r="AU25" s="109">
        <v>45.1</v>
      </c>
      <c r="AV25" s="110">
        <v>4560</v>
      </c>
      <c r="AW25" s="28"/>
      <c r="AX25" s="27">
        <v>1500</v>
      </c>
      <c r="AY25" s="67" t="s">
        <v>40</v>
      </c>
      <c r="AZ25" s="3">
        <f t="shared" si="5"/>
        <v>13</v>
      </c>
    </row>
    <row r="26" spans="1:52" ht="34.5" customHeight="1">
      <c r="A26" s="24"/>
      <c r="B26" s="1">
        <v>11000</v>
      </c>
      <c r="C26" s="25">
        <f t="shared" si="2"/>
        <v>14</v>
      </c>
      <c r="D26" s="335">
        <v>350</v>
      </c>
      <c r="E26" s="336">
        <v>200</v>
      </c>
      <c r="F26" s="316" t="s">
        <v>29</v>
      </c>
      <c r="G26" s="317">
        <v>8.8</v>
      </c>
      <c r="H26" s="318">
        <v>7.9</v>
      </c>
      <c r="I26" s="298">
        <v>88.33</v>
      </c>
      <c r="J26" s="299">
        <v>85.09</v>
      </c>
      <c r="K26" s="107">
        <v>92.81</v>
      </c>
      <c r="L26" s="206">
        <v>157.58</v>
      </c>
      <c r="M26" s="283">
        <v>14271</v>
      </c>
      <c r="N26" s="173">
        <v>12748</v>
      </c>
      <c r="O26" s="255">
        <v>10877</v>
      </c>
      <c r="P26" s="256">
        <v>1657</v>
      </c>
      <c r="Q26" s="257" t="s">
        <v>29</v>
      </c>
      <c r="R26" s="257">
        <v>5.39</v>
      </c>
      <c r="S26" s="258">
        <v>12534</v>
      </c>
      <c r="T26" s="90">
        <f t="shared" si="3"/>
        <v>14</v>
      </c>
      <c r="U26" s="228">
        <f t="shared" si="0"/>
        <v>3.61</v>
      </c>
      <c r="V26" s="229">
        <v>2.69</v>
      </c>
      <c r="W26" s="229">
        <v>0.42</v>
      </c>
      <c r="X26" s="229">
        <v>0</v>
      </c>
      <c r="Y26" s="229">
        <v>0.11</v>
      </c>
      <c r="Z26" s="230">
        <v>0.39</v>
      </c>
      <c r="AA26" s="205">
        <v>5.7</v>
      </c>
      <c r="AB26" s="109">
        <v>74.02</v>
      </c>
      <c r="AC26" s="109">
        <v>11.62</v>
      </c>
      <c r="AD26" s="206">
        <v>11.81</v>
      </c>
      <c r="AE26" s="161">
        <f t="shared" si="1"/>
        <v>27468</v>
      </c>
      <c r="AF26" s="162">
        <v>30</v>
      </c>
      <c r="AG26" s="162">
        <v>0</v>
      </c>
      <c r="AH26" s="163">
        <v>27438</v>
      </c>
      <c r="AI26" s="186">
        <f t="shared" si="4"/>
        <v>0.27999999999999936</v>
      </c>
      <c r="AJ26" s="187">
        <v>15.42</v>
      </c>
      <c r="AK26" s="188">
        <v>15.7</v>
      </c>
      <c r="AL26" s="135">
        <v>167</v>
      </c>
      <c r="AM26" s="136" t="s">
        <v>98</v>
      </c>
      <c r="AN26" s="137" t="s">
        <v>65</v>
      </c>
      <c r="AO26" s="107">
        <v>1.6</v>
      </c>
      <c r="AP26" s="108">
        <v>232500</v>
      </c>
      <c r="AQ26" s="108">
        <v>236373</v>
      </c>
      <c r="AR26" s="108"/>
      <c r="AS26" s="108"/>
      <c r="AT26" s="108"/>
      <c r="AU26" s="109">
        <v>36.4</v>
      </c>
      <c r="AV26" s="110">
        <v>6500</v>
      </c>
      <c r="AW26" s="28"/>
      <c r="AX26" s="27">
        <v>1500</v>
      </c>
      <c r="AY26" s="67" t="s">
        <v>41</v>
      </c>
      <c r="AZ26" s="3">
        <f t="shared" si="5"/>
        <v>14</v>
      </c>
    </row>
    <row r="27" spans="1:52" ht="34.5" customHeight="1">
      <c r="A27" s="24"/>
      <c r="B27" s="1"/>
      <c r="C27" s="25">
        <f t="shared" si="2"/>
        <v>15</v>
      </c>
      <c r="D27" s="335">
        <v>596</v>
      </c>
      <c r="E27" s="336">
        <v>121</v>
      </c>
      <c r="F27" s="316">
        <v>0.8</v>
      </c>
      <c r="G27" s="317" t="s">
        <v>29</v>
      </c>
      <c r="H27" s="318">
        <v>8.2</v>
      </c>
      <c r="I27" s="298">
        <v>90.42</v>
      </c>
      <c r="J27" s="299">
        <v>87.1</v>
      </c>
      <c r="K27" s="107">
        <v>97.44</v>
      </c>
      <c r="L27" s="206">
        <v>137.08</v>
      </c>
      <c r="M27" s="283">
        <v>14500</v>
      </c>
      <c r="N27" s="173">
        <v>16900</v>
      </c>
      <c r="O27" s="255">
        <v>989</v>
      </c>
      <c r="P27" s="256">
        <v>5359</v>
      </c>
      <c r="Q27" s="257">
        <v>9900</v>
      </c>
      <c r="R27" s="257">
        <v>5.81</v>
      </c>
      <c r="S27" s="258">
        <v>14270</v>
      </c>
      <c r="T27" s="90">
        <f t="shared" si="3"/>
        <v>15</v>
      </c>
      <c r="U27" s="228">
        <f t="shared" si="0"/>
        <v>3.563</v>
      </c>
      <c r="V27" s="229">
        <v>0.89</v>
      </c>
      <c r="W27" s="229">
        <v>1.283</v>
      </c>
      <c r="X27" s="229">
        <v>0.9</v>
      </c>
      <c r="Y27" s="229">
        <v>0.06</v>
      </c>
      <c r="Z27" s="230">
        <v>0.43</v>
      </c>
      <c r="AA27" s="205">
        <v>6.5</v>
      </c>
      <c r="AB27" s="109">
        <v>77.21</v>
      </c>
      <c r="AC27" s="109">
        <v>13.27</v>
      </c>
      <c r="AD27" s="206">
        <v>13.34</v>
      </c>
      <c r="AE27" s="161">
        <f t="shared" si="1"/>
        <v>32749</v>
      </c>
      <c r="AF27" s="162">
        <v>0</v>
      </c>
      <c r="AG27" s="162">
        <v>18718</v>
      </c>
      <c r="AH27" s="163">
        <v>14031</v>
      </c>
      <c r="AI27" s="186">
        <f t="shared" si="4"/>
        <v>0.2900000000000027</v>
      </c>
      <c r="AJ27" s="187">
        <v>16.9</v>
      </c>
      <c r="AK27" s="188">
        <v>17.19</v>
      </c>
      <c r="AL27" s="135">
        <v>140</v>
      </c>
      <c r="AM27" s="136" t="s">
        <v>99</v>
      </c>
      <c r="AN27" s="137" t="s">
        <v>66</v>
      </c>
      <c r="AO27" s="107">
        <v>0.5</v>
      </c>
      <c r="AP27" s="108">
        <v>245561</v>
      </c>
      <c r="AQ27" s="108">
        <v>246745</v>
      </c>
      <c r="AR27" s="108"/>
      <c r="AS27" s="108"/>
      <c r="AT27" s="108"/>
      <c r="AU27" s="109">
        <v>37.9</v>
      </c>
      <c r="AV27" s="110">
        <v>6500</v>
      </c>
      <c r="AW27" s="28"/>
      <c r="AX27" s="27">
        <v>1800</v>
      </c>
      <c r="AY27" s="67" t="s">
        <v>42</v>
      </c>
      <c r="AZ27" s="3">
        <f t="shared" si="5"/>
        <v>15</v>
      </c>
    </row>
    <row r="28" spans="1:52" ht="34.5" customHeight="1">
      <c r="A28" s="24"/>
      <c r="B28" s="1"/>
      <c r="C28" s="25">
        <f t="shared" si="2"/>
        <v>16</v>
      </c>
      <c r="D28" s="335">
        <v>427</v>
      </c>
      <c r="E28" s="336">
        <v>61</v>
      </c>
      <c r="F28" s="316" t="s">
        <v>29</v>
      </c>
      <c r="G28" s="317">
        <v>7.2</v>
      </c>
      <c r="H28" s="318">
        <v>10</v>
      </c>
      <c r="I28" s="298">
        <v>88.96</v>
      </c>
      <c r="J28" s="299">
        <v>85.91</v>
      </c>
      <c r="K28" s="107">
        <v>75.56</v>
      </c>
      <c r="L28" s="206">
        <v>97.67</v>
      </c>
      <c r="M28" s="283">
        <v>4527</v>
      </c>
      <c r="N28" s="173">
        <v>8146</v>
      </c>
      <c r="O28" s="255">
        <v>7144</v>
      </c>
      <c r="P28" s="256">
        <v>1110</v>
      </c>
      <c r="Q28" s="257" t="s">
        <v>29</v>
      </c>
      <c r="R28" s="257">
        <v>5.645</v>
      </c>
      <c r="S28" s="258">
        <v>8254</v>
      </c>
      <c r="T28" s="90">
        <f t="shared" si="3"/>
        <v>16</v>
      </c>
      <c r="U28" s="228">
        <f t="shared" si="0"/>
        <v>3.5740000000000003</v>
      </c>
      <c r="V28" s="229">
        <v>2.822</v>
      </c>
      <c r="W28" s="229">
        <v>0.123</v>
      </c>
      <c r="X28" s="229">
        <v>0</v>
      </c>
      <c r="Y28" s="229">
        <v>0.059</v>
      </c>
      <c r="Z28" s="230">
        <v>0.57</v>
      </c>
      <c r="AA28" s="205">
        <v>4.9</v>
      </c>
      <c r="AB28" s="109">
        <v>75.4</v>
      </c>
      <c r="AC28" s="109">
        <v>12.33</v>
      </c>
      <c r="AD28" s="206">
        <v>12.35</v>
      </c>
      <c r="AE28" s="161">
        <f t="shared" si="1"/>
        <v>18062</v>
      </c>
      <c r="AF28" s="162">
        <v>40</v>
      </c>
      <c r="AG28" s="162">
        <v>8862</v>
      </c>
      <c r="AH28" s="163">
        <v>9160</v>
      </c>
      <c r="AI28" s="186">
        <f t="shared" si="4"/>
        <v>0.4100000000000019</v>
      </c>
      <c r="AJ28" s="187">
        <v>15.94</v>
      </c>
      <c r="AK28" s="188">
        <v>16.35</v>
      </c>
      <c r="AL28" s="135">
        <v>129</v>
      </c>
      <c r="AM28" s="136" t="s">
        <v>100</v>
      </c>
      <c r="AN28" s="137" t="s">
        <v>67</v>
      </c>
      <c r="AO28" s="107">
        <v>0.2</v>
      </c>
      <c r="AP28" s="108">
        <v>146210</v>
      </c>
      <c r="AQ28" s="108">
        <v>146510</v>
      </c>
      <c r="AR28" s="108"/>
      <c r="AS28" s="108"/>
      <c r="AT28" s="108"/>
      <c r="AU28" s="109">
        <v>30.2</v>
      </c>
      <c r="AV28" s="110">
        <v>4850</v>
      </c>
      <c r="AW28" s="28"/>
      <c r="AX28" s="27">
        <v>1500</v>
      </c>
      <c r="AY28" s="67" t="s">
        <v>43</v>
      </c>
      <c r="AZ28" s="3">
        <f t="shared" si="5"/>
        <v>16</v>
      </c>
    </row>
    <row r="29" spans="1:52" ht="34.5" customHeight="1">
      <c r="A29" s="24"/>
      <c r="B29" s="1"/>
      <c r="C29" s="25">
        <v>16</v>
      </c>
      <c r="D29" s="335" t="s">
        <v>29</v>
      </c>
      <c r="E29" s="336" t="s">
        <v>29</v>
      </c>
      <c r="F29" s="316" t="s">
        <v>29</v>
      </c>
      <c r="G29" s="317">
        <v>7.2</v>
      </c>
      <c r="H29" s="318">
        <v>10</v>
      </c>
      <c r="I29" s="298">
        <v>86.57</v>
      </c>
      <c r="J29" s="299">
        <v>84.8</v>
      </c>
      <c r="K29" s="107">
        <v>70.22</v>
      </c>
      <c r="L29" s="206">
        <v>58.36</v>
      </c>
      <c r="M29" s="283">
        <v>3581</v>
      </c>
      <c r="N29" s="173">
        <v>6471</v>
      </c>
      <c r="O29" s="255">
        <v>4735</v>
      </c>
      <c r="P29" s="256">
        <v>82</v>
      </c>
      <c r="Q29" s="257" t="s">
        <v>29</v>
      </c>
      <c r="R29" s="257">
        <v>5.51</v>
      </c>
      <c r="S29" s="258">
        <v>4817</v>
      </c>
      <c r="T29" s="90">
        <v>16</v>
      </c>
      <c r="U29" s="228">
        <f t="shared" si="0"/>
        <v>4.0009999999999994</v>
      </c>
      <c r="V29" s="229">
        <v>2.75</v>
      </c>
      <c r="W29" s="229">
        <v>0.356</v>
      </c>
      <c r="X29" s="229">
        <v>0</v>
      </c>
      <c r="Y29" s="229">
        <v>0.065</v>
      </c>
      <c r="Z29" s="230">
        <v>0.83</v>
      </c>
      <c r="AA29" s="205">
        <v>5.9</v>
      </c>
      <c r="AB29" s="109">
        <v>62.49</v>
      </c>
      <c r="AC29" s="109">
        <v>8.07</v>
      </c>
      <c r="AD29" s="206">
        <v>8.08</v>
      </c>
      <c r="AE29" s="161">
        <f t="shared" si="1"/>
        <v>7062</v>
      </c>
      <c r="AF29" s="162">
        <v>34</v>
      </c>
      <c r="AG29" s="162">
        <v>6378</v>
      </c>
      <c r="AH29" s="163">
        <v>650</v>
      </c>
      <c r="AI29" s="186">
        <f>AK29-AJ29</f>
        <v>0.8399999999999999</v>
      </c>
      <c r="AJ29" s="187">
        <v>12.08</v>
      </c>
      <c r="AK29" s="188">
        <v>12.92</v>
      </c>
      <c r="AL29" s="135">
        <v>83</v>
      </c>
      <c r="AM29" s="136" t="s">
        <v>157</v>
      </c>
      <c r="AN29" s="137" t="s">
        <v>68</v>
      </c>
      <c r="AO29" s="107">
        <v>0.1</v>
      </c>
      <c r="AP29" s="108">
        <v>87420</v>
      </c>
      <c r="AQ29" s="108">
        <v>87546</v>
      </c>
      <c r="AR29" s="108"/>
      <c r="AS29" s="108"/>
      <c r="AT29" s="108"/>
      <c r="AU29" s="109">
        <v>45.6</v>
      </c>
      <c r="AV29" s="110">
        <v>1920</v>
      </c>
      <c r="AW29" s="28"/>
      <c r="AX29" s="27" t="s">
        <v>29</v>
      </c>
      <c r="AY29" s="67" t="s">
        <v>44</v>
      </c>
      <c r="AZ29" s="3">
        <v>16</v>
      </c>
    </row>
    <row r="30" spans="1:52" ht="34.5" customHeight="1">
      <c r="A30" s="24"/>
      <c r="B30" s="1">
        <v>-45622</v>
      </c>
      <c r="C30" s="25">
        <f>C29+1</f>
        <v>17</v>
      </c>
      <c r="D30" s="335">
        <v>800</v>
      </c>
      <c r="E30" s="336">
        <v>190</v>
      </c>
      <c r="F30" s="316" t="s">
        <v>29</v>
      </c>
      <c r="G30" s="317">
        <v>13.1</v>
      </c>
      <c r="H30" s="318">
        <v>8.7</v>
      </c>
      <c r="I30" s="298">
        <v>88.1</v>
      </c>
      <c r="J30" s="299">
        <v>85.53</v>
      </c>
      <c r="K30" s="107">
        <v>69.27</v>
      </c>
      <c r="L30" s="206">
        <v>89.84</v>
      </c>
      <c r="M30" s="283">
        <v>5920</v>
      </c>
      <c r="N30" s="173">
        <v>14280</v>
      </c>
      <c r="O30" s="255">
        <v>9828</v>
      </c>
      <c r="P30" s="256">
        <v>2407</v>
      </c>
      <c r="Q30" s="257">
        <v>1468</v>
      </c>
      <c r="R30" s="257">
        <v>7.19</v>
      </c>
      <c r="S30" s="258">
        <v>13703</v>
      </c>
      <c r="T30" s="90">
        <f t="shared" si="3"/>
        <v>17</v>
      </c>
      <c r="U30" s="228">
        <f t="shared" si="0"/>
        <v>4.944000000000001</v>
      </c>
      <c r="V30" s="229">
        <v>3.6</v>
      </c>
      <c r="W30" s="229">
        <v>0.515</v>
      </c>
      <c r="X30" s="229">
        <v>0.009</v>
      </c>
      <c r="Y30" s="229">
        <v>0.07</v>
      </c>
      <c r="Z30" s="230">
        <v>0.75</v>
      </c>
      <c r="AA30" s="205">
        <v>5.8</v>
      </c>
      <c r="AB30" s="109">
        <v>65.76</v>
      </c>
      <c r="AC30" s="109">
        <v>10.92</v>
      </c>
      <c r="AD30" s="206">
        <v>11.32</v>
      </c>
      <c r="AE30" s="161">
        <f t="shared" si="1"/>
        <v>21576</v>
      </c>
      <c r="AF30" s="162">
        <v>300</v>
      </c>
      <c r="AG30" s="162">
        <v>18209</v>
      </c>
      <c r="AH30" s="163">
        <v>3067</v>
      </c>
      <c r="AI30" s="186">
        <f t="shared" si="4"/>
        <v>0.33000000000000185</v>
      </c>
      <c r="AJ30" s="187">
        <v>16.27</v>
      </c>
      <c r="AK30" s="188">
        <v>16.6</v>
      </c>
      <c r="AL30" s="135">
        <v>125</v>
      </c>
      <c r="AM30" s="136" t="s">
        <v>101</v>
      </c>
      <c r="AN30" s="137" t="s">
        <v>69</v>
      </c>
      <c r="AO30" s="107">
        <v>3.6</v>
      </c>
      <c r="AP30" s="108">
        <v>190500</v>
      </c>
      <c r="AQ30" s="108">
        <v>197651</v>
      </c>
      <c r="AR30" s="108"/>
      <c r="AS30" s="108"/>
      <c r="AT30" s="108"/>
      <c r="AU30" s="109">
        <v>34.8</v>
      </c>
      <c r="AV30" s="110">
        <v>5667</v>
      </c>
      <c r="AW30" s="28"/>
      <c r="AX30" s="27">
        <v>2200</v>
      </c>
      <c r="AY30" s="67" t="s">
        <v>45</v>
      </c>
      <c r="AZ30" s="3">
        <f t="shared" si="5"/>
        <v>17</v>
      </c>
    </row>
    <row r="31" spans="1:52" ht="34.5" customHeight="1">
      <c r="A31" s="24"/>
      <c r="B31" s="1">
        <v>-10000</v>
      </c>
      <c r="C31" s="25">
        <f t="shared" si="2"/>
        <v>18</v>
      </c>
      <c r="D31" s="335">
        <v>214</v>
      </c>
      <c r="E31" s="336">
        <v>146</v>
      </c>
      <c r="F31" s="316" t="s">
        <v>29</v>
      </c>
      <c r="G31" s="317">
        <v>7.7</v>
      </c>
      <c r="H31" s="318">
        <v>7.9</v>
      </c>
      <c r="I31" s="298">
        <v>91.1</v>
      </c>
      <c r="J31" s="299">
        <v>87.58</v>
      </c>
      <c r="K31" s="107">
        <v>91.02</v>
      </c>
      <c r="L31" s="206">
        <v>95.42</v>
      </c>
      <c r="M31" s="283">
        <v>7317</v>
      </c>
      <c r="N31" s="173">
        <v>11857</v>
      </c>
      <c r="O31" s="255">
        <v>4620</v>
      </c>
      <c r="P31" s="256">
        <v>1995</v>
      </c>
      <c r="Q31" s="257" t="s">
        <v>29</v>
      </c>
      <c r="R31" s="257">
        <v>4.66</v>
      </c>
      <c r="S31" s="258">
        <v>6615</v>
      </c>
      <c r="T31" s="90">
        <f t="shared" si="3"/>
        <v>18</v>
      </c>
      <c r="U31" s="228">
        <f t="shared" si="0"/>
        <v>2.7079999999999997</v>
      </c>
      <c r="V31" s="229">
        <v>2.33</v>
      </c>
      <c r="W31" s="229">
        <v>0.098</v>
      </c>
      <c r="X31" s="229">
        <v>0</v>
      </c>
      <c r="Y31" s="229">
        <v>0.07</v>
      </c>
      <c r="Z31" s="230">
        <v>0.21</v>
      </c>
      <c r="AA31" s="205">
        <v>4.9</v>
      </c>
      <c r="AB31" s="109">
        <v>83.53</v>
      </c>
      <c r="AC31" s="109">
        <v>14.48</v>
      </c>
      <c r="AD31" s="206">
        <v>14.59</v>
      </c>
      <c r="AE31" s="161">
        <f t="shared" si="1"/>
        <v>20721</v>
      </c>
      <c r="AF31" s="162">
        <v>6</v>
      </c>
      <c r="AG31" s="162">
        <v>0</v>
      </c>
      <c r="AH31" s="163">
        <v>20715</v>
      </c>
      <c r="AI31" s="186">
        <f t="shared" si="4"/>
        <v>0.03999999999999915</v>
      </c>
      <c r="AJ31" s="187">
        <v>17.29</v>
      </c>
      <c r="AK31" s="188">
        <v>17.33</v>
      </c>
      <c r="AL31" s="135">
        <v>104</v>
      </c>
      <c r="AM31" s="136" t="s">
        <v>102</v>
      </c>
      <c r="AN31" s="137" t="s">
        <v>70</v>
      </c>
      <c r="AO31" s="107">
        <v>0.8</v>
      </c>
      <c r="AP31" s="108">
        <v>142000</v>
      </c>
      <c r="AQ31" s="108">
        <v>143134</v>
      </c>
      <c r="AR31" s="108"/>
      <c r="AS31" s="108"/>
      <c r="AT31" s="108"/>
      <c r="AU31" s="109">
        <v>28.1</v>
      </c>
      <c r="AV31" s="110">
        <v>5100</v>
      </c>
      <c r="AW31" s="28"/>
      <c r="AX31" s="27">
        <v>1500</v>
      </c>
      <c r="AY31" s="67" t="s">
        <v>16</v>
      </c>
      <c r="AZ31" s="3">
        <f t="shared" si="5"/>
        <v>18</v>
      </c>
    </row>
    <row r="32" spans="1:52" ht="34.5" customHeight="1">
      <c r="A32" s="24"/>
      <c r="B32" s="1">
        <v>-13000</v>
      </c>
      <c r="C32" s="25">
        <f t="shared" si="2"/>
        <v>19</v>
      </c>
      <c r="D32" s="335">
        <v>232</v>
      </c>
      <c r="E32" s="336">
        <v>259</v>
      </c>
      <c r="F32" s="316">
        <v>1.6</v>
      </c>
      <c r="G32" s="317">
        <v>4.5</v>
      </c>
      <c r="H32" s="318">
        <v>11</v>
      </c>
      <c r="I32" s="298">
        <v>90.52</v>
      </c>
      <c r="J32" s="299">
        <v>86.3</v>
      </c>
      <c r="K32" s="107">
        <v>113.67</v>
      </c>
      <c r="L32" s="206">
        <v>164.58</v>
      </c>
      <c r="M32" s="283">
        <v>31162</v>
      </c>
      <c r="N32" s="173" t="s">
        <v>29</v>
      </c>
      <c r="O32" s="255" t="s">
        <v>29</v>
      </c>
      <c r="P32" s="256" t="s">
        <v>29</v>
      </c>
      <c r="Q32" s="257" t="s">
        <v>29</v>
      </c>
      <c r="R32" s="257">
        <v>5.337</v>
      </c>
      <c r="S32" s="258">
        <v>5096</v>
      </c>
      <c r="T32" s="90">
        <f>T31+1</f>
        <v>19</v>
      </c>
      <c r="U32" s="228">
        <f t="shared" si="0"/>
        <v>3.396</v>
      </c>
      <c r="V32" s="229">
        <v>2.734</v>
      </c>
      <c r="W32" s="229">
        <v>0.322</v>
      </c>
      <c r="X32" s="229">
        <v>0</v>
      </c>
      <c r="Y32" s="229">
        <v>0.11</v>
      </c>
      <c r="Z32" s="230">
        <v>0.23</v>
      </c>
      <c r="AA32" s="205">
        <v>4.6</v>
      </c>
      <c r="AB32" s="109">
        <v>73.82</v>
      </c>
      <c r="AC32" s="109">
        <v>12.47</v>
      </c>
      <c r="AD32" s="206">
        <v>12.89</v>
      </c>
      <c r="AE32" s="161">
        <f t="shared" si="1"/>
        <v>12312</v>
      </c>
      <c r="AF32" s="162">
        <v>0</v>
      </c>
      <c r="AG32" s="162">
        <v>12312</v>
      </c>
      <c r="AH32" s="163">
        <v>0</v>
      </c>
      <c r="AI32" s="186">
        <f t="shared" si="4"/>
        <v>0.6000000000000014</v>
      </c>
      <c r="AJ32" s="187">
        <v>16.29</v>
      </c>
      <c r="AK32" s="188">
        <v>16.89</v>
      </c>
      <c r="AL32" s="135">
        <v>140</v>
      </c>
      <c r="AM32" s="136" t="s">
        <v>103</v>
      </c>
      <c r="AN32" s="137" t="s">
        <v>71</v>
      </c>
      <c r="AO32" s="107">
        <v>3.3</v>
      </c>
      <c r="AP32" s="108">
        <v>95487</v>
      </c>
      <c r="AQ32" s="108">
        <v>98746</v>
      </c>
      <c r="AR32" s="108"/>
      <c r="AS32" s="108"/>
      <c r="AT32" s="108"/>
      <c r="AU32" s="109">
        <v>27.1</v>
      </c>
      <c r="AV32" s="110">
        <v>3650</v>
      </c>
      <c r="AW32" s="28"/>
      <c r="AX32" s="27">
        <v>600</v>
      </c>
      <c r="AY32" s="67" t="s">
        <v>17</v>
      </c>
      <c r="AZ32" s="3">
        <f t="shared" si="5"/>
        <v>19</v>
      </c>
    </row>
    <row r="33" spans="1:52" ht="34.5" customHeight="1">
      <c r="A33" s="24"/>
      <c r="B33" s="1">
        <v>46500</v>
      </c>
      <c r="C33" s="25">
        <f t="shared" si="2"/>
        <v>20</v>
      </c>
      <c r="D33" s="335">
        <v>169</v>
      </c>
      <c r="E33" s="336">
        <v>185</v>
      </c>
      <c r="F33" s="316">
        <v>1.2</v>
      </c>
      <c r="G33" s="317">
        <v>8</v>
      </c>
      <c r="H33" s="318">
        <v>10.9</v>
      </c>
      <c r="I33" s="298">
        <v>85.54</v>
      </c>
      <c r="J33" s="299">
        <v>81.31</v>
      </c>
      <c r="K33" s="107">
        <v>68.04</v>
      </c>
      <c r="L33" s="206">
        <v>100.74</v>
      </c>
      <c r="M33" s="283" t="s">
        <v>29</v>
      </c>
      <c r="N33" s="173">
        <v>19000</v>
      </c>
      <c r="O33" s="255">
        <v>5306</v>
      </c>
      <c r="P33" s="256">
        <v>5203</v>
      </c>
      <c r="Q33" s="257">
        <v>2011</v>
      </c>
      <c r="R33" s="257">
        <v>6.26</v>
      </c>
      <c r="S33" s="258">
        <v>12520</v>
      </c>
      <c r="T33" s="90">
        <f t="shared" si="3"/>
        <v>20</v>
      </c>
      <c r="U33" s="228">
        <f t="shared" si="0"/>
        <v>4.210000000000001</v>
      </c>
      <c r="V33" s="229">
        <v>2.498</v>
      </c>
      <c r="W33" s="229">
        <v>1.129</v>
      </c>
      <c r="X33" s="229">
        <v>0.112</v>
      </c>
      <c r="Y33" s="229">
        <v>0.087</v>
      </c>
      <c r="Z33" s="230">
        <v>0.384</v>
      </c>
      <c r="AA33" s="205">
        <v>3.6</v>
      </c>
      <c r="AB33" s="109">
        <v>64.64</v>
      </c>
      <c r="AC33" s="109">
        <v>10.2</v>
      </c>
      <c r="AD33" s="206">
        <v>10.3</v>
      </c>
      <c r="AE33" s="161">
        <f t="shared" si="1"/>
        <v>20579</v>
      </c>
      <c r="AF33" s="162">
        <v>-9</v>
      </c>
      <c r="AG33" s="162">
        <v>0</v>
      </c>
      <c r="AH33" s="163">
        <v>20588</v>
      </c>
      <c r="AI33" s="186">
        <f t="shared" si="4"/>
        <v>1.290000000000001</v>
      </c>
      <c r="AJ33" s="187">
        <v>14.51</v>
      </c>
      <c r="AK33" s="188">
        <v>15.8</v>
      </c>
      <c r="AL33" s="135">
        <v>147</v>
      </c>
      <c r="AM33" s="136" t="s">
        <v>104</v>
      </c>
      <c r="AN33" s="137" t="s">
        <v>72</v>
      </c>
      <c r="AO33" s="107">
        <v>0.7</v>
      </c>
      <c r="AP33" s="108">
        <v>200035</v>
      </c>
      <c r="AQ33" s="108">
        <v>201482</v>
      </c>
      <c r="AR33" s="108"/>
      <c r="AS33" s="108"/>
      <c r="AT33" s="108"/>
      <c r="AU33" s="109">
        <v>22.6</v>
      </c>
      <c r="AV33" s="110">
        <v>8900</v>
      </c>
      <c r="AW33" s="28"/>
      <c r="AX33" s="27">
        <v>2000</v>
      </c>
      <c r="AY33" s="67" t="s">
        <v>46</v>
      </c>
      <c r="AZ33" s="3">
        <f t="shared" si="5"/>
        <v>20</v>
      </c>
    </row>
    <row r="34" spans="1:52" ht="34.5" customHeight="1">
      <c r="A34" s="24"/>
      <c r="B34" s="1">
        <v>-85000</v>
      </c>
      <c r="C34" s="25">
        <f t="shared" si="2"/>
        <v>21</v>
      </c>
      <c r="D34" s="335">
        <v>800</v>
      </c>
      <c r="E34" s="336">
        <v>268</v>
      </c>
      <c r="F34" s="316">
        <v>0.3</v>
      </c>
      <c r="G34" s="317" t="s">
        <v>29</v>
      </c>
      <c r="H34" s="318">
        <v>7.2</v>
      </c>
      <c r="I34" s="298">
        <v>89.47</v>
      </c>
      <c r="J34" s="299">
        <v>85.72</v>
      </c>
      <c r="K34" s="107">
        <v>57.88</v>
      </c>
      <c r="L34" s="206">
        <v>99.34</v>
      </c>
      <c r="M34" s="283">
        <v>8410</v>
      </c>
      <c r="N34" s="173">
        <v>30050</v>
      </c>
      <c r="O34" s="255">
        <v>4706</v>
      </c>
      <c r="P34" s="256">
        <v>4800</v>
      </c>
      <c r="Q34" s="257">
        <v>11100</v>
      </c>
      <c r="R34" s="257">
        <v>5.39</v>
      </c>
      <c r="S34" s="258">
        <v>20606</v>
      </c>
      <c r="T34" s="90">
        <f t="shared" si="3"/>
        <v>21</v>
      </c>
      <c r="U34" s="228">
        <f t="shared" si="0"/>
        <v>4</v>
      </c>
      <c r="V34" s="229">
        <v>1.72</v>
      </c>
      <c r="W34" s="229">
        <v>1.592</v>
      </c>
      <c r="X34" s="229">
        <v>0.138</v>
      </c>
      <c r="Y34" s="229">
        <v>0.116</v>
      </c>
      <c r="Z34" s="230">
        <v>0.434</v>
      </c>
      <c r="AA34" s="205">
        <v>6.3</v>
      </c>
      <c r="AB34" s="109">
        <v>73.54</v>
      </c>
      <c r="AC34" s="109">
        <v>13.17</v>
      </c>
      <c r="AD34" s="206">
        <v>13.7</v>
      </c>
      <c r="AE34" s="161">
        <f t="shared" si="1"/>
        <v>52337</v>
      </c>
      <c r="AF34" s="162">
        <v>0</v>
      </c>
      <c r="AG34" s="162">
        <v>12880</v>
      </c>
      <c r="AH34" s="163">
        <v>39457</v>
      </c>
      <c r="AI34" s="186">
        <f t="shared" si="4"/>
        <v>0.21000000000000085</v>
      </c>
      <c r="AJ34" s="187">
        <v>17.7</v>
      </c>
      <c r="AK34" s="188">
        <v>17.91</v>
      </c>
      <c r="AL34" s="135">
        <v>165</v>
      </c>
      <c r="AM34" s="136" t="s">
        <v>105</v>
      </c>
      <c r="AN34" s="137" t="s">
        <v>74</v>
      </c>
      <c r="AO34" s="107">
        <v>3.9</v>
      </c>
      <c r="AP34" s="108">
        <v>382000</v>
      </c>
      <c r="AQ34" s="108">
        <v>397378</v>
      </c>
      <c r="AR34" s="108"/>
      <c r="AS34" s="108"/>
      <c r="AT34" s="108"/>
      <c r="AU34" s="109">
        <v>34.9</v>
      </c>
      <c r="AV34" s="110">
        <v>11370</v>
      </c>
      <c r="AW34" s="28"/>
      <c r="AX34" s="27">
        <v>4000</v>
      </c>
      <c r="AY34" s="67" t="s">
        <v>18</v>
      </c>
      <c r="AZ34" s="3">
        <f t="shared" si="5"/>
        <v>21</v>
      </c>
    </row>
    <row r="35" spans="1:52" ht="34.5" customHeight="1">
      <c r="A35" s="24"/>
      <c r="B35" s="1">
        <v>-12800</v>
      </c>
      <c r="C35" s="25">
        <f t="shared" si="2"/>
        <v>22</v>
      </c>
      <c r="D35" s="335">
        <v>440</v>
      </c>
      <c r="E35" s="336">
        <v>154</v>
      </c>
      <c r="F35" s="316" t="s">
        <v>29</v>
      </c>
      <c r="G35" s="317" t="s">
        <v>29</v>
      </c>
      <c r="H35" s="318">
        <v>10.3</v>
      </c>
      <c r="I35" s="298">
        <v>87.78</v>
      </c>
      <c r="J35" s="299">
        <v>84.03</v>
      </c>
      <c r="K35" s="107">
        <v>90.48</v>
      </c>
      <c r="L35" s="206">
        <v>126.72</v>
      </c>
      <c r="M35" s="283">
        <v>4283</v>
      </c>
      <c r="N35" s="173">
        <v>18468</v>
      </c>
      <c r="O35" s="255">
        <v>666</v>
      </c>
      <c r="P35" s="256">
        <v>4189</v>
      </c>
      <c r="Q35" s="257">
        <v>6112</v>
      </c>
      <c r="R35" s="257">
        <v>5.94</v>
      </c>
      <c r="S35" s="258">
        <v>10967</v>
      </c>
      <c r="T35" s="90">
        <f t="shared" si="3"/>
        <v>22</v>
      </c>
      <c r="U35" s="228">
        <f t="shared" si="0"/>
        <v>2.4799999999999995</v>
      </c>
      <c r="V35" s="229">
        <v>1.92</v>
      </c>
      <c r="W35" s="229">
        <v>0.3</v>
      </c>
      <c r="X35" s="229">
        <v>0</v>
      </c>
      <c r="Y35" s="229">
        <v>0.03</v>
      </c>
      <c r="Z35" s="230">
        <v>0.23</v>
      </c>
      <c r="AA35" s="205">
        <v>5.3</v>
      </c>
      <c r="AB35" s="109">
        <v>78.78</v>
      </c>
      <c r="AC35" s="109">
        <v>13.79</v>
      </c>
      <c r="AD35" s="206">
        <v>14.2</v>
      </c>
      <c r="AE35" s="161">
        <f t="shared" si="1"/>
        <v>26220</v>
      </c>
      <c r="AF35" s="162">
        <v>0</v>
      </c>
      <c r="AG35" s="162">
        <v>0</v>
      </c>
      <c r="AH35" s="163">
        <v>26220</v>
      </c>
      <c r="AI35" s="186">
        <f t="shared" si="4"/>
        <v>0.8300000000000018</v>
      </c>
      <c r="AJ35" s="187">
        <v>16.68</v>
      </c>
      <c r="AK35" s="188">
        <v>17.51</v>
      </c>
      <c r="AL35" s="135">
        <v>136</v>
      </c>
      <c r="AM35" s="136" t="s">
        <v>103</v>
      </c>
      <c r="AN35" s="137" t="s">
        <v>73</v>
      </c>
      <c r="AO35" s="107">
        <v>2.9</v>
      </c>
      <c r="AP35" s="108">
        <v>184580</v>
      </c>
      <c r="AQ35" s="108">
        <v>190080</v>
      </c>
      <c r="AR35" s="108"/>
      <c r="AS35" s="108"/>
      <c r="AT35" s="108"/>
      <c r="AU35" s="109">
        <v>30.15</v>
      </c>
      <c r="AV35" s="110">
        <v>6305</v>
      </c>
      <c r="AW35" s="28"/>
      <c r="AX35" s="27">
        <v>1500</v>
      </c>
      <c r="AY35" s="67" t="s">
        <v>26</v>
      </c>
      <c r="AZ35" s="3">
        <f t="shared" si="5"/>
        <v>22</v>
      </c>
    </row>
    <row r="36" spans="1:52" ht="34.5" customHeight="1">
      <c r="A36" s="24"/>
      <c r="B36" s="1"/>
      <c r="C36" s="25">
        <f t="shared" si="2"/>
        <v>23</v>
      </c>
      <c r="D36" s="335">
        <v>304</v>
      </c>
      <c r="E36" s="336">
        <v>183</v>
      </c>
      <c r="F36" s="316">
        <v>0.5</v>
      </c>
      <c r="G36" s="317">
        <v>10.5</v>
      </c>
      <c r="H36" s="318">
        <v>5.4</v>
      </c>
      <c r="I36" s="298">
        <v>89.77</v>
      </c>
      <c r="J36" s="299">
        <v>87.56</v>
      </c>
      <c r="K36" s="107">
        <v>86.14</v>
      </c>
      <c r="L36" s="206">
        <v>102.92</v>
      </c>
      <c r="M36" s="283">
        <v>10556</v>
      </c>
      <c r="N36" s="173">
        <v>11378</v>
      </c>
      <c r="O36" s="255">
        <v>5230</v>
      </c>
      <c r="P36" s="256">
        <v>2949</v>
      </c>
      <c r="Q36" s="257" t="s">
        <v>29</v>
      </c>
      <c r="R36" s="257">
        <v>5.6</v>
      </c>
      <c r="S36" s="258">
        <v>8179</v>
      </c>
      <c r="T36" s="90">
        <f t="shared" si="3"/>
        <v>23</v>
      </c>
      <c r="U36" s="228">
        <f t="shared" si="0"/>
        <v>3.6729999999999996</v>
      </c>
      <c r="V36" s="229">
        <v>2.8</v>
      </c>
      <c r="W36" s="229">
        <v>0.375</v>
      </c>
      <c r="X36" s="229">
        <v>0</v>
      </c>
      <c r="Y36" s="229">
        <v>0.122</v>
      </c>
      <c r="Z36" s="230">
        <v>0.376</v>
      </c>
      <c r="AA36" s="205">
        <v>4.7</v>
      </c>
      <c r="AB36" s="109">
        <v>68</v>
      </c>
      <c r="AC36" s="109">
        <v>12.27</v>
      </c>
      <c r="AD36" s="206">
        <v>12.98</v>
      </c>
      <c r="AE36" s="161">
        <f t="shared" si="1"/>
        <v>18949</v>
      </c>
      <c r="AF36" s="162">
        <v>139</v>
      </c>
      <c r="AG36" s="162">
        <v>0</v>
      </c>
      <c r="AH36" s="163">
        <v>18810</v>
      </c>
      <c r="AI36" s="186">
        <f t="shared" si="4"/>
        <v>1.4000000000000021</v>
      </c>
      <c r="AJ36" s="187">
        <v>16.65</v>
      </c>
      <c r="AK36" s="188">
        <v>18.05</v>
      </c>
      <c r="AL36" s="135">
        <v>113</v>
      </c>
      <c r="AM36" s="136" t="s">
        <v>106</v>
      </c>
      <c r="AN36" s="137" t="s">
        <v>75</v>
      </c>
      <c r="AO36" s="107">
        <v>5.4</v>
      </c>
      <c r="AP36" s="108">
        <v>146010</v>
      </c>
      <c r="AQ36" s="108">
        <v>154376</v>
      </c>
      <c r="AR36" s="108"/>
      <c r="AS36" s="108"/>
      <c r="AT36" s="108"/>
      <c r="AU36" s="109">
        <v>26.1</v>
      </c>
      <c r="AV36" s="110">
        <v>5902</v>
      </c>
      <c r="AW36" s="28"/>
      <c r="AX36" s="27">
        <v>1500</v>
      </c>
      <c r="AY36" s="67" t="s">
        <v>19</v>
      </c>
      <c r="AZ36" s="3">
        <f t="shared" si="5"/>
        <v>23</v>
      </c>
    </row>
    <row r="37" spans="1:52" ht="34.5" customHeight="1">
      <c r="A37" s="24"/>
      <c r="B37" s="1"/>
      <c r="C37" s="25">
        <f t="shared" si="2"/>
        <v>24</v>
      </c>
      <c r="D37" s="335">
        <v>426</v>
      </c>
      <c r="E37" s="336">
        <v>289</v>
      </c>
      <c r="F37" s="316">
        <v>0.4</v>
      </c>
      <c r="G37" s="317">
        <v>8.6</v>
      </c>
      <c r="H37" s="318">
        <v>4.3</v>
      </c>
      <c r="I37" s="298">
        <v>89.14</v>
      </c>
      <c r="J37" s="299">
        <v>86.01</v>
      </c>
      <c r="K37" s="107">
        <v>92.21</v>
      </c>
      <c r="L37" s="206">
        <v>112.85</v>
      </c>
      <c r="M37" s="283">
        <v>8448</v>
      </c>
      <c r="N37" s="173">
        <v>12995</v>
      </c>
      <c r="O37" s="255">
        <v>2554</v>
      </c>
      <c r="P37" s="256">
        <v>1997</v>
      </c>
      <c r="Q37" s="257">
        <v>3446</v>
      </c>
      <c r="R37" s="257">
        <v>5.11</v>
      </c>
      <c r="S37" s="258">
        <v>7997</v>
      </c>
      <c r="T37" s="90">
        <f t="shared" si="3"/>
        <v>24</v>
      </c>
      <c r="U37" s="228">
        <f t="shared" si="0"/>
        <v>2.813</v>
      </c>
      <c r="V37" s="229">
        <v>1.645</v>
      </c>
      <c r="W37" s="229">
        <v>0.374</v>
      </c>
      <c r="X37" s="229">
        <v>0.21</v>
      </c>
      <c r="Y37" s="229">
        <v>0.089</v>
      </c>
      <c r="Z37" s="230">
        <v>0.495</v>
      </c>
      <c r="AA37" s="205">
        <v>5.7</v>
      </c>
      <c r="AB37" s="109">
        <v>76.24</v>
      </c>
      <c r="AC37" s="109">
        <v>14.23</v>
      </c>
      <c r="AD37" s="206">
        <v>15.42</v>
      </c>
      <c r="AE37" s="161">
        <f t="shared" si="1"/>
        <v>24096</v>
      </c>
      <c r="AF37" s="162">
        <v>-34</v>
      </c>
      <c r="AG37" s="162">
        <v>0</v>
      </c>
      <c r="AH37" s="163">
        <v>24130</v>
      </c>
      <c r="AI37" s="186">
        <f t="shared" si="4"/>
        <v>0.4400000000000013</v>
      </c>
      <c r="AJ37" s="187">
        <v>18.23</v>
      </c>
      <c r="AK37" s="188">
        <v>18.67</v>
      </c>
      <c r="AL37" s="135">
        <v>113</v>
      </c>
      <c r="AM37" s="136" t="s">
        <v>107</v>
      </c>
      <c r="AN37" s="137" t="s">
        <v>76</v>
      </c>
      <c r="AO37" s="107">
        <v>7.7</v>
      </c>
      <c r="AP37" s="108">
        <v>156300</v>
      </c>
      <c r="AQ37" s="108">
        <v>169285</v>
      </c>
      <c r="AR37" s="108"/>
      <c r="AS37" s="108"/>
      <c r="AT37" s="108"/>
      <c r="AU37" s="109">
        <v>30.4</v>
      </c>
      <c r="AV37" s="110">
        <v>5575</v>
      </c>
      <c r="AW37" s="28"/>
      <c r="AX37" s="27">
        <v>1500</v>
      </c>
      <c r="AY37" s="67" t="s">
        <v>47</v>
      </c>
      <c r="AZ37" s="3">
        <f t="shared" si="5"/>
        <v>24</v>
      </c>
    </row>
    <row r="38" spans="1:52" ht="34.5" customHeight="1">
      <c r="A38" s="24"/>
      <c r="B38" s="1">
        <v>-25160</v>
      </c>
      <c r="C38" s="25">
        <f t="shared" si="2"/>
        <v>25</v>
      </c>
      <c r="D38" s="335">
        <v>182</v>
      </c>
      <c r="E38" s="336">
        <v>265</v>
      </c>
      <c r="F38" s="316" t="s">
        <v>29</v>
      </c>
      <c r="G38" s="317" t="s">
        <v>29</v>
      </c>
      <c r="H38" s="318" t="s">
        <v>29</v>
      </c>
      <c r="I38" s="298">
        <v>90.65</v>
      </c>
      <c r="J38" s="299">
        <v>86.09</v>
      </c>
      <c r="K38" s="107">
        <v>41.79</v>
      </c>
      <c r="L38" s="206">
        <v>39.23</v>
      </c>
      <c r="M38" s="283">
        <v>2100</v>
      </c>
      <c r="N38" s="173">
        <v>4050</v>
      </c>
      <c r="O38" s="255" t="s">
        <v>29</v>
      </c>
      <c r="P38" s="256" t="s">
        <v>29</v>
      </c>
      <c r="Q38" s="257" t="s">
        <v>29</v>
      </c>
      <c r="R38" s="257">
        <v>4.63</v>
      </c>
      <c r="S38" s="258">
        <v>2672</v>
      </c>
      <c r="T38" s="90">
        <f t="shared" si="3"/>
        <v>25</v>
      </c>
      <c r="U38" s="228">
        <f t="shared" si="0"/>
        <v>3.0700000000000003</v>
      </c>
      <c r="V38" s="229">
        <v>2.31</v>
      </c>
      <c r="W38" s="229">
        <v>0.237</v>
      </c>
      <c r="X38" s="229">
        <v>0</v>
      </c>
      <c r="Y38" s="229">
        <v>0.073</v>
      </c>
      <c r="Z38" s="230">
        <v>0.45</v>
      </c>
      <c r="AA38" s="205">
        <v>8.1</v>
      </c>
      <c r="AB38" s="109">
        <v>77.01</v>
      </c>
      <c r="AC38" s="109">
        <v>13.82</v>
      </c>
      <c r="AD38" s="206">
        <v>14.11</v>
      </c>
      <c r="AE38" s="161">
        <f t="shared" si="1"/>
        <v>8136</v>
      </c>
      <c r="AF38" s="162">
        <v>377</v>
      </c>
      <c r="AG38" s="162">
        <v>0</v>
      </c>
      <c r="AH38" s="163">
        <v>7759</v>
      </c>
      <c r="AI38" s="186">
        <f t="shared" si="4"/>
        <v>0.7699999999999996</v>
      </c>
      <c r="AJ38" s="187">
        <v>17.18</v>
      </c>
      <c r="AK38" s="188">
        <v>17.95</v>
      </c>
      <c r="AL38" s="135">
        <v>92</v>
      </c>
      <c r="AM38" s="136" t="s">
        <v>108</v>
      </c>
      <c r="AN38" s="137" t="s">
        <v>59</v>
      </c>
      <c r="AO38" s="107">
        <v>2</v>
      </c>
      <c r="AP38" s="108">
        <v>57676</v>
      </c>
      <c r="AQ38" s="108">
        <v>58854</v>
      </c>
      <c r="AR38" s="108"/>
      <c r="AS38" s="108"/>
      <c r="AT38" s="108"/>
      <c r="AU38" s="109">
        <v>45.3</v>
      </c>
      <c r="AV38" s="110">
        <v>1300</v>
      </c>
      <c r="AW38" s="28"/>
      <c r="AX38" s="27">
        <v>1500</v>
      </c>
      <c r="AY38" s="67" t="s">
        <v>27</v>
      </c>
      <c r="AZ38" s="3">
        <f t="shared" si="5"/>
        <v>25</v>
      </c>
    </row>
    <row r="39" spans="1:52" ht="34.5" customHeight="1">
      <c r="A39" s="24"/>
      <c r="B39" s="1">
        <v>-17097</v>
      </c>
      <c r="C39" s="25">
        <f t="shared" si="2"/>
        <v>26</v>
      </c>
      <c r="D39" s="335">
        <v>366</v>
      </c>
      <c r="E39" s="336">
        <v>192</v>
      </c>
      <c r="F39" s="316">
        <v>1.1</v>
      </c>
      <c r="G39" s="317">
        <v>14.5</v>
      </c>
      <c r="H39" s="318">
        <v>11.2</v>
      </c>
      <c r="I39" s="298">
        <v>91.09</v>
      </c>
      <c r="J39" s="299">
        <v>86.06</v>
      </c>
      <c r="K39" s="107">
        <v>71.08</v>
      </c>
      <c r="L39" s="206">
        <v>99.63</v>
      </c>
      <c r="M39" s="283">
        <v>7157</v>
      </c>
      <c r="N39" s="173">
        <v>5347</v>
      </c>
      <c r="O39" s="255">
        <v>1322</v>
      </c>
      <c r="P39" s="256">
        <v>1523</v>
      </c>
      <c r="Q39" s="257">
        <v>4248</v>
      </c>
      <c r="R39" s="257">
        <v>5.7</v>
      </c>
      <c r="S39" s="258">
        <v>4449</v>
      </c>
      <c r="T39" s="90">
        <f t="shared" si="3"/>
        <v>26</v>
      </c>
      <c r="U39" s="228">
        <f t="shared" si="0"/>
        <v>2.07</v>
      </c>
      <c r="V39" s="229">
        <v>0.46</v>
      </c>
      <c r="W39" s="229">
        <v>0.209</v>
      </c>
      <c r="X39" s="229">
        <v>0.928</v>
      </c>
      <c r="Y39" s="229">
        <v>0.073</v>
      </c>
      <c r="Z39" s="230">
        <v>0.4</v>
      </c>
      <c r="AA39" s="205">
        <v>6.9</v>
      </c>
      <c r="AB39" s="109">
        <v>83.6</v>
      </c>
      <c r="AC39" s="109">
        <v>14.55</v>
      </c>
      <c r="AD39" s="206">
        <v>14.88</v>
      </c>
      <c r="AE39" s="161">
        <f t="shared" si="1"/>
        <v>11594</v>
      </c>
      <c r="AF39" s="162">
        <v>0</v>
      </c>
      <c r="AG39" s="162">
        <v>6190</v>
      </c>
      <c r="AH39" s="163">
        <v>5404</v>
      </c>
      <c r="AI39" s="186">
        <f t="shared" si="4"/>
        <v>0.4499999999999993</v>
      </c>
      <c r="AJ39" s="187">
        <v>16.95</v>
      </c>
      <c r="AK39" s="188">
        <v>17.4</v>
      </c>
      <c r="AL39" s="135">
        <v>137</v>
      </c>
      <c r="AM39" s="136" t="s">
        <v>109</v>
      </c>
      <c r="AN39" s="137" t="s">
        <v>77</v>
      </c>
      <c r="AO39" s="107">
        <v>2.2</v>
      </c>
      <c r="AP39" s="108">
        <v>77902</v>
      </c>
      <c r="AQ39" s="108">
        <v>79702</v>
      </c>
      <c r="AR39" s="108"/>
      <c r="AS39" s="108"/>
      <c r="AT39" s="108"/>
      <c r="AU39" s="109">
        <v>39.8</v>
      </c>
      <c r="AV39" s="110">
        <v>2000</v>
      </c>
      <c r="AW39" s="28"/>
      <c r="AX39" s="27">
        <v>800</v>
      </c>
      <c r="AY39" s="67" t="s">
        <v>20</v>
      </c>
      <c r="AZ39" s="3">
        <f t="shared" si="5"/>
        <v>26</v>
      </c>
    </row>
    <row r="40" spans="1:52" ht="34.5" customHeight="1">
      <c r="A40" s="24"/>
      <c r="B40" s="1"/>
      <c r="C40" s="25">
        <f t="shared" si="2"/>
        <v>27</v>
      </c>
      <c r="D40" s="335">
        <v>440</v>
      </c>
      <c r="E40" s="336">
        <v>240</v>
      </c>
      <c r="F40" s="316">
        <v>0.7</v>
      </c>
      <c r="G40" s="317">
        <v>5.8</v>
      </c>
      <c r="H40" s="318">
        <v>12</v>
      </c>
      <c r="I40" s="298">
        <v>90.6</v>
      </c>
      <c r="J40" s="299">
        <v>87.8</v>
      </c>
      <c r="K40" s="107">
        <v>75.1</v>
      </c>
      <c r="L40" s="206">
        <v>60.98</v>
      </c>
      <c r="M40" s="283">
        <v>597</v>
      </c>
      <c r="N40" s="173">
        <v>7400</v>
      </c>
      <c r="O40" s="255">
        <v>4569</v>
      </c>
      <c r="P40" s="256">
        <v>814</v>
      </c>
      <c r="Q40" s="257" t="s">
        <v>29</v>
      </c>
      <c r="R40" s="257">
        <v>5.5</v>
      </c>
      <c r="S40" s="258">
        <v>5383</v>
      </c>
      <c r="T40" s="90">
        <f t="shared" si="3"/>
        <v>27</v>
      </c>
      <c r="U40" s="228">
        <f t="shared" si="0"/>
        <v>3.85</v>
      </c>
      <c r="V40" s="229">
        <v>2.75</v>
      </c>
      <c r="W40" s="229">
        <v>0.48</v>
      </c>
      <c r="X40" s="229">
        <v>0</v>
      </c>
      <c r="Y40" s="229">
        <v>0.22</v>
      </c>
      <c r="Z40" s="230">
        <v>0.4</v>
      </c>
      <c r="AA40" s="205">
        <v>5</v>
      </c>
      <c r="AB40" s="109">
        <v>73.52</v>
      </c>
      <c r="AC40" s="109">
        <v>13.81</v>
      </c>
      <c r="AD40" s="206">
        <v>14.2</v>
      </c>
      <c r="AE40" s="161">
        <f t="shared" si="1"/>
        <v>13900</v>
      </c>
      <c r="AF40" s="162">
        <v>0</v>
      </c>
      <c r="AG40" s="162">
        <v>10665</v>
      </c>
      <c r="AH40" s="163">
        <v>3235</v>
      </c>
      <c r="AI40" s="186">
        <f>AK40-AJ40</f>
        <v>0.7399999999999984</v>
      </c>
      <c r="AJ40" s="187">
        <v>18.05</v>
      </c>
      <c r="AK40" s="188">
        <v>18.79</v>
      </c>
      <c r="AL40" s="135">
        <v>79</v>
      </c>
      <c r="AM40" s="136" t="s">
        <v>110</v>
      </c>
      <c r="AN40" s="137" t="s">
        <v>78</v>
      </c>
      <c r="AO40" s="107">
        <v>2.7</v>
      </c>
      <c r="AP40" s="108">
        <v>97850</v>
      </c>
      <c r="AQ40" s="108">
        <v>100616</v>
      </c>
      <c r="AR40" s="108"/>
      <c r="AS40" s="108"/>
      <c r="AT40" s="108"/>
      <c r="AU40" s="109">
        <v>26.7</v>
      </c>
      <c r="AV40" s="110">
        <v>3765</v>
      </c>
      <c r="AW40" s="28"/>
      <c r="AX40" s="27">
        <v>1650</v>
      </c>
      <c r="AY40" s="67" t="s">
        <v>21</v>
      </c>
      <c r="AZ40" s="3">
        <f t="shared" si="5"/>
        <v>27</v>
      </c>
    </row>
    <row r="41" spans="1:52" ht="34.5" customHeight="1">
      <c r="A41" s="24"/>
      <c r="B41" s="1"/>
      <c r="C41" s="25">
        <f t="shared" si="2"/>
        <v>28</v>
      </c>
      <c r="D41" s="335">
        <v>250</v>
      </c>
      <c r="E41" s="336">
        <v>105</v>
      </c>
      <c r="F41" s="316">
        <v>0.9</v>
      </c>
      <c r="G41" s="317">
        <v>12.5</v>
      </c>
      <c r="H41" s="318">
        <v>7.4</v>
      </c>
      <c r="I41" s="298">
        <v>90.71</v>
      </c>
      <c r="J41" s="299">
        <v>86.71</v>
      </c>
      <c r="K41" s="107">
        <v>70.39</v>
      </c>
      <c r="L41" s="206">
        <v>29.57</v>
      </c>
      <c r="M41" s="283">
        <v>1300</v>
      </c>
      <c r="N41" s="173">
        <v>1446</v>
      </c>
      <c r="O41" s="255">
        <v>1328</v>
      </c>
      <c r="P41" s="256">
        <v>94</v>
      </c>
      <c r="Q41" s="257" t="s">
        <v>29</v>
      </c>
      <c r="R41" s="257">
        <v>4.93</v>
      </c>
      <c r="S41" s="258">
        <v>1422</v>
      </c>
      <c r="T41" s="90">
        <f t="shared" si="3"/>
        <v>28</v>
      </c>
      <c r="U41" s="228">
        <f t="shared" si="0"/>
        <v>3.8500000000000005</v>
      </c>
      <c r="V41" s="229">
        <v>2.47</v>
      </c>
      <c r="W41" s="229">
        <v>0.97</v>
      </c>
      <c r="X41" s="229">
        <v>0</v>
      </c>
      <c r="Y41" s="229">
        <v>0.12</v>
      </c>
      <c r="Z41" s="230">
        <v>0.29</v>
      </c>
      <c r="AA41" s="205">
        <v>4.4</v>
      </c>
      <c r="AB41" s="109">
        <v>74.9</v>
      </c>
      <c r="AC41" s="109">
        <v>13.5</v>
      </c>
      <c r="AD41" s="206">
        <v>13.83</v>
      </c>
      <c r="AE41" s="161">
        <f t="shared" si="1"/>
        <v>3991</v>
      </c>
      <c r="AF41" s="162">
        <v>45</v>
      </c>
      <c r="AG41" s="162">
        <v>0</v>
      </c>
      <c r="AH41" s="163">
        <v>3946</v>
      </c>
      <c r="AI41" s="186">
        <f t="shared" si="4"/>
        <v>0.33999999999999986</v>
      </c>
      <c r="AJ41" s="187">
        <v>17.68</v>
      </c>
      <c r="AK41" s="188">
        <v>18.02</v>
      </c>
      <c r="AL41" s="135">
        <v>41</v>
      </c>
      <c r="AM41" s="136" t="s">
        <v>158</v>
      </c>
      <c r="AN41" s="137" t="s">
        <v>79</v>
      </c>
      <c r="AO41" s="107">
        <v>2.4</v>
      </c>
      <c r="AP41" s="108">
        <v>28860</v>
      </c>
      <c r="AQ41" s="108">
        <v>29568</v>
      </c>
      <c r="AR41" s="108"/>
      <c r="AS41" s="108"/>
      <c r="AT41" s="108"/>
      <c r="AU41" s="109">
        <v>24.6</v>
      </c>
      <c r="AV41" s="110">
        <v>1200</v>
      </c>
      <c r="AW41" s="28"/>
      <c r="AX41" s="27">
        <v>1000</v>
      </c>
      <c r="AY41" s="67" t="s">
        <v>48</v>
      </c>
      <c r="AZ41" s="3">
        <f t="shared" si="5"/>
        <v>28</v>
      </c>
    </row>
    <row r="42" spans="1:52" ht="34.5" customHeight="1">
      <c r="A42" s="24"/>
      <c r="B42" s="1"/>
      <c r="C42" s="25">
        <f t="shared" si="2"/>
        <v>29</v>
      </c>
      <c r="D42" s="335">
        <v>208</v>
      </c>
      <c r="E42" s="336">
        <v>112</v>
      </c>
      <c r="F42" s="316">
        <v>0.6</v>
      </c>
      <c r="G42" s="317">
        <v>9.2</v>
      </c>
      <c r="H42" s="318">
        <v>5.9</v>
      </c>
      <c r="I42" s="298">
        <v>90.6</v>
      </c>
      <c r="J42" s="299">
        <v>86.41</v>
      </c>
      <c r="K42" s="107">
        <v>70.11</v>
      </c>
      <c r="L42" s="206">
        <v>80.35</v>
      </c>
      <c r="M42" s="283">
        <v>36288</v>
      </c>
      <c r="N42" s="173" t="s">
        <v>29</v>
      </c>
      <c r="O42" s="255">
        <v>3339</v>
      </c>
      <c r="P42" s="256" t="s">
        <v>29</v>
      </c>
      <c r="Q42" s="257">
        <v>127</v>
      </c>
      <c r="R42" s="257">
        <v>4.8</v>
      </c>
      <c r="S42" s="258">
        <v>3466</v>
      </c>
      <c r="T42" s="90">
        <f t="shared" si="3"/>
        <v>29</v>
      </c>
      <c r="U42" s="228">
        <f t="shared" si="0"/>
        <v>4.409999999999999</v>
      </c>
      <c r="V42" s="229">
        <v>2.332</v>
      </c>
      <c r="W42" s="229">
        <v>1.226</v>
      </c>
      <c r="X42" s="229">
        <v>0.01</v>
      </c>
      <c r="Y42" s="229">
        <v>0.09</v>
      </c>
      <c r="Z42" s="230">
        <v>0.752</v>
      </c>
      <c r="AA42" s="205">
        <v>4.4</v>
      </c>
      <c r="AB42" s="109">
        <v>61.27</v>
      </c>
      <c r="AC42" s="109">
        <v>10.77</v>
      </c>
      <c r="AD42" s="206">
        <v>11.98</v>
      </c>
      <c r="AE42" s="161">
        <f t="shared" si="1"/>
        <v>8655</v>
      </c>
      <c r="AF42" s="162">
        <v>150</v>
      </c>
      <c r="AG42" s="162">
        <v>8505</v>
      </c>
      <c r="AH42" s="163">
        <v>0</v>
      </c>
      <c r="AI42" s="186">
        <f t="shared" si="4"/>
        <v>1.1899999999999977</v>
      </c>
      <c r="AJ42" s="187">
        <v>16.39</v>
      </c>
      <c r="AK42" s="188">
        <v>17.58</v>
      </c>
      <c r="AL42" s="135">
        <v>103</v>
      </c>
      <c r="AM42" s="136" t="s">
        <v>111</v>
      </c>
      <c r="AN42" s="137" t="s">
        <v>80</v>
      </c>
      <c r="AO42" s="107">
        <v>10.1</v>
      </c>
      <c r="AP42" s="108">
        <v>72219</v>
      </c>
      <c r="AQ42" s="108">
        <v>80353</v>
      </c>
      <c r="AR42" s="108"/>
      <c r="AS42" s="108"/>
      <c r="AT42" s="108"/>
      <c r="AU42" s="109">
        <v>25.1</v>
      </c>
      <c r="AV42" s="110">
        <v>3200</v>
      </c>
      <c r="AW42" s="28"/>
      <c r="AX42" s="27">
        <v>1000</v>
      </c>
      <c r="AY42" s="67" t="s">
        <v>49</v>
      </c>
      <c r="AZ42" s="3">
        <f t="shared" si="5"/>
        <v>29</v>
      </c>
    </row>
    <row r="43" spans="1:52" ht="34.5" customHeight="1">
      <c r="A43" s="24"/>
      <c r="B43" s="1"/>
      <c r="C43" s="25">
        <f>C42+1</f>
        <v>30</v>
      </c>
      <c r="D43" s="335">
        <v>40</v>
      </c>
      <c r="E43" s="336">
        <v>420</v>
      </c>
      <c r="F43" s="316" t="s">
        <v>29</v>
      </c>
      <c r="G43" s="317">
        <v>10.4</v>
      </c>
      <c r="H43" s="318" t="s">
        <v>29</v>
      </c>
      <c r="I43" s="298">
        <v>89.25</v>
      </c>
      <c r="J43" s="299">
        <v>85.3</v>
      </c>
      <c r="K43" s="107">
        <v>69.9</v>
      </c>
      <c r="L43" s="206">
        <v>57.83</v>
      </c>
      <c r="M43" s="283">
        <v>16480</v>
      </c>
      <c r="N43" s="173">
        <v>8700</v>
      </c>
      <c r="O43" s="255" t="s">
        <v>29</v>
      </c>
      <c r="P43" s="256" t="s">
        <v>29</v>
      </c>
      <c r="Q43" s="257" t="s">
        <v>29</v>
      </c>
      <c r="R43" s="257">
        <v>6</v>
      </c>
      <c r="S43" s="258">
        <v>8668</v>
      </c>
      <c r="T43" s="90">
        <f t="shared" si="3"/>
        <v>30</v>
      </c>
      <c r="U43" s="228">
        <f t="shared" si="0"/>
        <v>4.2</v>
      </c>
      <c r="V43" s="229">
        <v>3.03</v>
      </c>
      <c r="W43" s="229">
        <v>0.47</v>
      </c>
      <c r="X43" s="229">
        <v>0</v>
      </c>
      <c r="Y43" s="229">
        <v>0.1</v>
      </c>
      <c r="Z43" s="230">
        <v>0.6</v>
      </c>
      <c r="AA43" s="205">
        <v>6.6</v>
      </c>
      <c r="AB43" s="109">
        <v>67.59</v>
      </c>
      <c r="AC43" s="109">
        <v>9.06</v>
      </c>
      <c r="AD43" s="206">
        <v>9.14</v>
      </c>
      <c r="AE43" s="161">
        <f t="shared" si="1"/>
        <v>13096</v>
      </c>
      <c r="AF43" s="162">
        <v>0</v>
      </c>
      <c r="AG43" s="162">
        <v>0</v>
      </c>
      <c r="AH43" s="163">
        <v>13096</v>
      </c>
      <c r="AI43" s="186">
        <f t="shared" si="4"/>
        <v>0.0600000000000005</v>
      </c>
      <c r="AJ43" s="187">
        <v>13.34</v>
      </c>
      <c r="AK43" s="188">
        <v>13.4</v>
      </c>
      <c r="AL43" s="135">
        <v>82</v>
      </c>
      <c r="AM43" s="136" t="s">
        <v>112</v>
      </c>
      <c r="AN43" s="137" t="s">
        <v>81</v>
      </c>
      <c r="AO43" s="107">
        <v>0.89</v>
      </c>
      <c r="AP43" s="108">
        <v>143300</v>
      </c>
      <c r="AQ43" s="108">
        <v>144590</v>
      </c>
      <c r="AR43" s="108"/>
      <c r="AS43" s="108"/>
      <c r="AT43" s="108"/>
      <c r="AU43" s="109">
        <v>49.1</v>
      </c>
      <c r="AV43" s="110">
        <v>2950</v>
      </c>
      <c r="AW43" s="28"/>
      <c r="AX43" s="27">
        <v>2500</v>
      </c>
      <c r="AY43" s="67" t="s">
        <v>22</v>
      </c>
      <c r="AZ43" s="3">
        <f t="shared" si="5"/>
        <v>30</v>
      </c>
    </row>
    <row r="44" spans="1:52" ht="34.5" customHeight="1">
      <c r="A44" s="24"/>
      <c r="B44" s="1"/>
      <c r="C44" s="25">
        <f t="shared" si="2"/>
        <v>31</v>
      </c>
      <c r="D44" s="335">
        <v>330</v>
      </c>
      <c r="E44" s="336">
        <v>165</v>
      </c>
      <c r="F44" s="316" t="s">
        <v>29</v>
      </c>
      <c r="G44" s="317">
        <v>12.2</v>
      </c>
      <c r="H44" s="318" t="s">
        <v>29</v>
      </c>
      <c r="I44" s="298">
        <v>90.05</v>
      </c>
      <c r="J44" s="299">
        <v>86.18</v>
      </c>
      <c r="K44" s="107">
        <v>118.96</v>
      </c>
      <c r="L44" s="206">
        <v>123.76</v>
      </c>
      <c r="M44" s="283">
        <v>1329</v>
      </c>
      <c r="N44" s="173">
        <v>9819</v>
      </c>
      <c r="O44" s="255" t="s">
        <v>29</v>
      </c>
      <c r="P44" s="256" t="s">
        <v>29</v>
      </c>
      <c r="Q44" s="257" t="s">
        <v>29</v>
      </c>
      <c r="R44" s="257">
        <v>5.15</v>
      </c>
      <c r="S44" s="258">
        <v>6251</v>
      </c>
      <c r="T44" s="90">
        <f t="shared" si="3"/>
        <v>31</v>
      </c>
      <c r="U44" s="228">
        <f t="shared" si="0"/>
        <v>3.0500000000000003</v>
      </c>
      <c r="V44" s="229">
        <v>2.575</v>
      </c>
      <c r="W44" s="229">
        <v>0.083</v>
      </c>
      <c r="X44" s="229">
        <v>0</v>
      </c>
      <c r="Y44" s="229">
        <v>0.062</v>
      </c>
      <c r="Z44" s="230">
        <v>0.33</v>
      </c>
      <c r="AA44" s="205">
        <v>5</v>
      </c>
      <c r="AB44" s="109">
        <v>80.68</v>
      </c>
      <c r="AC44" s="109">
        <v>15.13</v>
      </c>
      <c r="AD44" s="206">
        <v>15.43</v>
      </c>
      <c r="AE44" s="161">
        <f t="shared" si="1"/>
        <v>18723</v>
      </c>
      <c r="AF44" s="162">
        <v>0</v>
      </c>
      <c r="AG44" s="162">
        <v>0</v>
      </c>
      <c r="AH44" s="163">
        <v>18723</v>
      </c>
      <c r="AI44" s="186">
        <f t="shared" si="4"/>
        <v>0.2699999999999996</v>
      </c>
      <c r="AJ44" s="187">
        <v>18.48</v>
      </c>
      <c r="AK44" s="188">
        <v>18.75</v>
      </c>
      <c r="AL44" s="135">
        <v>102</v>
      </c>
      <c r="AM44" s="136" t="s">
        <v>102</v>
      </c>
      <c r="AN44" s="137" t="s">
        <v>82</v>
      </c>
      <c r="AO44" s="107">
        <v>1.9</v>
      </c>
      <c r="AP44" s="108">
        <v>121338</v>
      </c>
      <c r="AQ44" s="108">
        <v>123760</v>
      </c>
      <c r="AR44" s="108"/>
      <c r="AS44" s="108"/>
      <c r="AT44" s="108"/>
      <c r="AU44" s="109">
        <v>26.5</v>
      </c>
      <c r="AV44" s="110">
        <v>4670</v>
      </c>
      <c r="AW44" s="28"/>
      <c r="AX44" s="27">
        <v>1000</v>
      </c>
      <c r="AY44" s="67" t="s">
        <v>24</v>
      </c>
      <c r="AZ44" s="3">
        <f t="shared" si="5"/>
        <v>31</v>
      </c>
    </row>
    <row r="45" spans="1:52" ht="34.5" customHeight="1">
      <c r="A45" s="24"/>
      <c r="B45" s="1"/>
      <c r="C45" s="25">
        <f t="shared" si="2"/>
        <v>32</v>
      </c>
      <c r="D45" s="335">
        <v>250</v>
      </c>
      <c r="E45" s="336">
        <v>180</v>
      </c>
      <c r="F45" s="316">
        <v>0.8</v>
      </c>
      <c r="G45" s="317">
        <v>5.7</v>
      </c>
      <c r="H45" s="318">
        <v>7.1</v>
      </c>
      <c r="I45" s="298">
        <v>89.93</v>
      </c>
      <c r="J45" s="299">
        <v>86.14</v>
      </c>
      <c r="K45" s="107">
        <v>49.09</v>
      </c>
      <c r="L45" s="206">
        <v>61.61</v>
      </c>
      <c r="M45" s="283">
        <v>30000</v>
      </c>
      <c r="N45" s="173">
        <v>14150</v>
      </c>
      <c r="O45" s="255">
        <v>13557</v>
      </c>
      <c r="P45" s="256">
        <v>1000</v>
      </c>
      <c r="Q45" s="257" t="s">
        <v>29</v>
      </c>
      <c r="R45" s="257">
        <v>4.8</v>
      </c>
      <c r="S45" s="258">
        <v>14557</v>
      </c>
      <c r="T45" s="90">
        <f t="shared" si="3"/>
        <v>32</v>
      </c>
      <c r="U45" s="228">
        <f t="shared" si="0"/>
        <v>2.948</v>
      </c>
      <c r="V45" s="229">
        <v>2.411</v>
      </c>
      <c r="W45" s="229">
        <v>0.051</v>
      </c>
      <c r="X45" s="229">
        <v>0</v>
      </c>
      <c r="Y45" s="229">
        <v>0.061</v>
      </c>
      <c r="Z45" s="230">
        <v>0.425</v>
      </c>
      <c r="AA45" s="205">
        <v>6.4</v>
      </c>
      <c r="AB45" s="109">
        <v>73.95</v>
      </c>
      <c r="AC45" s="109">
        <v>11.14</v>
      </c>
      <c r="AD45" s="206">
        <v>11.37</v>
      </c>
      <c r="AE45" s="161">
        <f t="shared" si="1"/>
        <v>34330</v>
      </c>
      <c r="AF45" s="162">
        <v>0</v>
      </c>
      <c r="AG45" s="162">
        <v>0</v>
      </c>
      <c r="AH45" s="163">
        <v>34330</v>
      </c>
      <c r="AI45" s="186">
        <f t="shared" si="4"/>
        <v>0.75</v>
      </c>
      <c r="AJ45" s="187">
        <v>14.32</v>
      </c>
      <c r="AK45" s="188">
        <v>15.07</v>
      </c>
      <c r="AL45" s="135">
        <v>122</v>
      </c>
      <c r="AM45" s="136" t="s">
        <v>113</v>
      </c>
      <c r="AN45" s="137" t="s">
        <v>83</v>
      </c>
      <c r="AO45" s="107">
        <v>2</v>
      </c>
      <c r="AP45" s="108">
        <v>301890</v>
      </c>
      <c r="AQ45" s="108">
        <v>308072</v>
      </c>
      <c r="AR45" s="108"/>
      <c r="AS45" s="108"/>
      <c r="AT45" s="108"/>
      <c r="AU45" s="109">
        <v>42.5</v>
      </c>
      <c r="AV45" s="110">
        <v>7250</v>
      </c>
      <c r="AW45" s="28"/>
      <c r="AX45" s="27">
        <v>5000</v>
      </c>
      <c r="AY45" s="67" t="s">
        <v>25</v>
      </c>
      <c r="AZ45" s="3">
        <f t="shared" si="5"/>
        <v>32</v>
      </c>
    </row>
    <row r="46" spans="1:52" ht="34.5" customHeight="1">
      <c r="A46" s="24"/>
      <c r="B46" s="1"/>
      <c r="C46" s="25">
        <f t="shared" si="2"/>
        <v>33</v>
      </c>
      <c r="D46" s="335">
        <v>195</v>
      </c>
      <c r="E46" s="336">
        <v>154</v>
      </c>
      <c r="F46" s="316" t="s">
        <v>29</v>
      </c>
      <c r="G46" s="317">
        <v>17.4</v>
      </c>
      <c r="H46" s="318" t="s">
        <v>29</v>
      </c>
      <c r="I46" s="298">
        <v>92.39</v>
      </c>
      <c r="J46" s="299">
        <v>87.21</v>
      </c>
      <c r="K46" s="107">
        <v>49.28</v>
      </c>
      <c r="L46" s="206">
        <v>13.44</v>
      </c>
      <c r="M46" s="283" t="s">
        <v>29</v>
      </c>
      <c r="N46" s="173">
        <v>859</v>
      </c>
      <c r="O46" s="255" t="s">
        <v>29</v>
      </c>
      <c r="P46" s="256" t="s">
        <v>29</v>
      </c>
      <c r="Q46" s="257" t="s">
        <v>29</v>
      </c>
      <c r="R46" s="257">
        <v>3.31</v>
      </c>
      <c r="S46" s="258">
        <v>441</v>
      </c>
      <c r="T46" s="90">
        <f t="shared" si="3"/>
        <v>33</v>
      </c>
      <c r="U46" s="228">
        <f t="shared" si="0"/>
        <v>3.1999999999999997</v>
      </c>
      <c r="V46" s="229">
        <v>1.657</v>
      </c>
      <c r="W46" s="229">
        <v>1.172</v>
      </c>
      <c r="X46" s="229">
        <v>0</v>
      </c>
      <c r="Y46" s="229">
        <v>0.051</v>
      </c>
      <c r="Z46" s="230">
        <v>0.32</v>
      </c>
      <c r="AA46" s="205">
        <v>4.9</v>
      </c>
      <c r="AB46" s="109">
        <v>76.45</v>
      </c>
      <c r="AC46" s="109">
        <v>11.08</v>
      </c>
      <c r="AD46" s="206">
        <v>11.2</v>
      </c>
      <c r="AE46" s="161">
        <f t="shared" si="1"/>
        <v>1490</v>
      </c>
      <c r="AF46" s="162">
        <v>17</v>
      </c>
      <c r="AG46" s="162">
        <v>0</v>
      </c>
      <c r="AH46" s="163">
        <v>1473</v>
      </c>
      <c r="AI46" s="186">
        <f t="shared" si="4"/>
        <v>0.09999999999999964</v>
      </c>
      <c r="AJ46" s="187">
        <v>14.4</v>
      </c>
      <c r="AK46" s="188">
        <v>14.5</v>
      </c>
      <c r="AL46" s="135">
        <v>27</v>
      </c>
      <c r="AM46" s="136" t="s">
        <v>114</v>
      </c>
      <c r="AN46" s="137" t="s">
        <v>84</v>
      </c>
      <c r="AO46" s="107">
        <v>1</v>
      </c>
      <c r="AP46" s="108">
        <v>13306</v>
      </c>
      <c r="AQ46" s="108">
        <v>13441</v>
      </c>
      <c r="AR46" s="108"/>
      <c r="AS46" s="108"/>
      <c r="AT46" s="108"/>
      <c r="AU46" s="109">
        <v>33.6</v>
      </c>
      <c r="AV46" s="110">
        <v>400</v>
      </c>
      <c r="AW46" s="28"/>
      <c r="AX46" s="27">
        <v>1000</v>
      </c>
      <c r="AY46" s="68" t="s">
        <v>50</v>
      </c>
      <c r="AZ46" s="3">
        <f t="shared" si="5"/>
        <v>33</v>
      </c>
    </row>
    <row r="47" spans="1:52" ht="34.5" customHeight="1" thickBot="1">
      <c r="A47" s="30"/>
      <c r="B47" s="31"/>
      <c r="C47" s="2">
        <f t="shared" si="2"/>
        <v>34</v>
      </c>
      <c r="D47" s="337" t="s">
        <v>29</v>
      </c>
      <c r="E47" s="338" t="s">
        <v>29</v>
      </c>
      <c r="F47" s="319" t="s">
        <v>29</v>
      </c>
      <c r="G47" s="320" t="s">
        <v>29</v>
      </c>
      <c r="H47" s="321" t="s">
        <v>29</v>
      </c>
      <c r="I47" s="300" t="s">
        <v>29</v>
      </c>
      <c r="J47" s="301" t="s">
        <v>29</v>
      </c>
      <c r="K47" s="111" t="s">
        <v>29</v>
      </c>
      <c r="L47" s="208" t="s">
        <v>29</v>
      </c>
      <c r="M47" s="285" t="s">
        <v>29</v>
      </c>
      <c r="N47" s="286" t="s">
        <v>29</v>
      </c>
      <c r="O47" s="260" t="s">
        <v>29</v>
      </c>
      <c r="P47" s="261" t="s">
        <v>29</v>
      </c>
      <c r="Q47" s="262" t="s">
        <v>29</v>
      </c>
      <c r="R47" s="262" t="s">
        <v>29</v>
      </c>
      <c r="S47" s="263" t="s">
        <v>29</v>
      </c>
      <c r="T47" s="91">
        <v>36</v>
      </c>
      <c r="U47" s="231" t="s">
        <v>29</v>
      </c>
      <c r="V47" s="232" t="s">
        <v>29</v>
      </c>
      <c r="W47" s="232" t="s">
        <v>29</v>
      </c>
      <c r="X47" s="232" t="s">
        <v>29</v>
      </c>
      <c r="Y47" s="232" t="s">
        <v>29</v>
      </c>
      <c r="Z47" s="233" t="s">
        <v>29</v>
      </c>
      <c r="AA47" s="207" t="s">
        <v>29</v>
      </c>
      <c r="AB47" s="113" t="s">
        <v>29</v>
      </c>
      <c r="AC47" s="113" t="s">
        <v>29</v>
      </c>
      <c r="AD47" s="208" t="s">
        <v>29</v>
      </c>
      <c r="AE47" s="164" t="s">
        <v>29</v>
      </c>
      <c r="AF47" s="165" t="s">
        <v>29</v>
      </c>
      <c r="AG47" s="165" t="s">
        <v>29</v>
      </c>
      <c r="AH47" s="166" t="s">
        <v>29</v>
      </c>
      <c r="AI47" s="190" t="s">
        <v>29</v>
      </c>
      <c r="AJ47" s="191" t="s">
        <v>29</v>
      </c>
      <c r="AK47" s="192">
        <v>0</v>
      </c>
      <c r="AL47" s="139" t="s">
        <v>29</v>
      </c>
      <c r="AM47" s="140" t="s">
        <v>29</v>
      </c>
      <c r="AN47" s="141" t="s">
        <v>29</v>
      </c>
      <c r="AO47" s="111" t="s">
        <v>29</v>
      </c>
      <c r="AP47" s="112" t="s">
        <v>29</v>
      </c>
      <c r="AQ47" s="112" t="s">
        <v>29</v>
      </c>
      <c r="AR47" s="112"/>
      <c r="AS47" s="112"/>
      <c r="AT47" s="112"/>
      <c r="AU47" s="113" t="s">
        <v>29</v>
      </c>
      <c r="AV47" s="114" t="s">
        <v>29</v>
      </c>
      <c r="AW47" s="33"/>
      <c r="AX47" s="32">
        <v>5000</v>
      </c>
      <c r="AY47" s="69" t="s">
        <v>23</v>
      </c>
      <c r="AZ47" s="4">
        <f t="shared" si="5"/>
        <v>34</v>
      </c>
    </row>
    <row r="48" spans="1:52" s="65" customFormat="1" ht="34.5" customHeight="1" thickBot="1">
      <c r="A48" s="60"/>
      <c r="B48" s="61"/>
      <c r="C48" s="82" t="s">
        <v>56</v>
      </c>
      <c r="D48" s="339">
        <v>14854</v>
      </c>
      <c r="E48" s="340">
        <v>6409</v>
      </c>
      <c r="F48" s="322"/>
      <c r="G48" s="323"/>
      <c r="H48" s="324"/>
      <c r="I48" s="302">
        <v>89.48</v>
      </c>
      <c r="J48" s="303">
        <v>85.86</v>
      </c>
      <c r="K48" s="115">
        <v>75.21</v>
      </c>
      <c r="L48" s="210">
        <v>87.71</v>
      </c>
      <c r="M48" s="287">
        <f>SUM(M12:M47)</f>
        <v>359662</v>
      </c>
      <c r="N48" s="169">
        <f>SUM(N12:N46)</f>
        <v>403837</v>
      </c>
      <c r="O48" s="264">
        <v>112745.98</v>
      </c>
      <c r="P48" s="265">
        <v>65057</v>
      </c>
      <c r="Q48" s="266">
        <f>SUM(Q12:Q47)</f>
        <v>92157</v>
      </c>
      <c r="R48" s="267">
        <v>5.75</v>
      </c>
      <c r="S48" s="268">
        <f>SUM(S12:S47)</f>
        <v>331631</v>
      </c>
      <c r="T48" s="92" t="s">
        <v>56</v>
      </c>
      <c r="U48" s="234">
        <v>3.53</v>
      </c>
      <c r="V48" s="235"/>
      <c r="W48" s="235"/>
      <c r="X48" s="235"/>
      <c r="Y48" s="235"/>
      <c r="Z48" s="236"/>
      <c r="AA48" s="209">
        <f>SUM(AA12:AA47)/35</f>
        <v>5.614285714285715</v>
      </c>
      <c r="AB48" s="117">
        <v>73.77</v>
      </c>
      <c r="AC48" s="117">
        <v>12.42</v>
      </c>
      <c r="AD48" s="210">
        <v>12.78</v>
      </c>
      <c r="AE48" s="167">
        <f>SUM(AE12:AE47)</f>
        <v>737116</v>
      </c>
      <c r="AF48" s="168">
        <f>SUM(AF12:AF47)</f>
        <v>5005</v>
      </c>
      <c r="AG48" s="168">
        <f>SUM(AG12:AG47)</f>
        <v>206804</v>
      </c>
      <c r="AH48" s="169">
        <f>SUM(AH12:AH47)</f>
        <v>525307</v>
      </c>
      <c r="AI48" s="193">
        <v>0.53</v>
      </c>
      <c r="AJ48" s="194">
        <v>16.31</v>
      </c>
      <c r="AK48" s="195">
        <v>16.84</v>
      </c>
      <c r="AL48" s="142">
        <f>SUM(AL12:AL47)</f>
        <v>4040</v>
      </c>
      <c r="AM48" s="143" t="s">
        <v>29</v>
      </c>
      <c r="AN48" s="144" t="s">
        <v>29</v>
      </c>
      <c r="AO48" s="115">
        <v>2.8</v>
      </c>
      <c r="AP48" s="116">
        <f>SUM(AP12:AP47)</f>
        <v>5768283</v>
      </c>
      <c r="AQ48" s="116">
        <f>SUM(AQ12:AQ47)</f>
        <v>5933492</v>
      </c>
      <c r="AR48" s="116"/>
      <c r="AS48" s="116"/>
      <c r="AT48" s="116"/>
      <c r="AU48" s="117">
        <v>33.3</v>
      </c>
      <c r="AV48" s="116">
        <f>SUM(AV12:AV46)</f>
        <v>178335</v>
      </c>
      <c r="AW48" s="62"/>
      <c r="AX48" s="63">
        <v>67650</v>
      </c>
      <c r="AY48" s="72" t="s">
        <v>136</v>
      </c>
      <c r="AZ48" s="64" t="s">
        <v>56</v>
      </c>
    </row>
    <row r="49" spans="1:52" ht="34.5" customHeight="1">
      <c r="A49" s="34"/>
      <c r="B49" s="35"/>
      <c r="C49" s="83">
        <v>1</v>
      </c>
      <c r="D49" s="341"/>
      <c r="E49" s="342"/>
      <c r="F49" s="325"/>
      <c r="G49" s="326"/>
      <c r="H49" s="327"/>
      <c r="I49" s="304"/>
      <c r="J49" s="305"/>
      <c r="K49" s="294"/>
      <c r="L49" s="213"/>
      <c r="M49" s="288"/>
      <c r="N49" s="172"/>
      <c r="O49" s="269"/>
      <c r="P49" s="270"/>
      <c r="Q49" s="271"/>
      <c r="R49" s="272"/>
      <c r="S49" s="273">
        <v>33417</v>
      </c>
      <c r="T49" s="93">
        <v>1</v>
      </c>
      <c r="U49" s="237"/>
      <c r="V49" s="238"/>
      <c r="W49" s="238"/>
      <c r="X49" s="238"/>
      <c r="Y49" s="238"/>
      <c r="Z49" s="239"/>
      <c r="AA49" s="211"/>
      <c r="AB49" s="212"/>
      <c r="AC49" s="212"/>
      <c r="AD49" s="213"/>
      <c r="AE49" s="170"/>
      <c r="AF49" s="171"/>
      <c r="AG49" s="171"/>
      <c r="AH49" s="172">
        <v>105000</v>
      </c>
      <c r="AI49" s="196"/>
      <c r="AJ49" s="197"/>
      <c r="AK49" s="198"/>
      <c r="AL49" s="145"/>
      <c r="AM49" s="146" t="s">
        <v>156</v>
      </c>
      <c r="AN49" s="147" t="s">
        <v>155</v>
      </c>
      <c r="AO49" s="118"/>
      <c r="AP49" s="119"/>
      <c r="AQ49" s="119">
        <v>1016469</v>
      </c>
      <c r="AR49" s="119"/>
      <c r="AS49" s="119"/>
      <c r="AT49" s="119"/>
      <c r="AU49" s="120"/>
      <c r="AV49" s="119">
        <v>9353</v>
      </c>
      <c r="AW49" s="36"/>
      <c r="AX49" s="37"/>
      <c r="AY49" s="68" t="s">
        <v>51</v>
      </c>
      <c r="AZ49" s="38">
        <v>1</v>
      </c>
    </row>
    <row r="50" spans="1:52" ht="34.5" customHeight="1">
      <c r="A50" s="24"/>
      <c r="B50" s="1"/>
      <c r="C50" s="84">
        <v>2</v>
      </c>
      <c r="D50" s="343"/>
      <c r="E50" s="344"/>
      <c r="F50" s="328"/>
      <c r="G50" s="317"/>
      <c r="H50" s="329"/>
      <c r="I50" s="298"/>
      <c r="J50" s="306"/>
      <c r="K50" s="107"/>
      <c r="L50" s="214"/>
      <c r="M50" s="283"/>
      <c r="N50" s="173"/>
      <c r="O50" s="255"/>
      <c r="P50" s="256"/>
      <c r="Q50" s="257"/>
      <c r="R50" s="274"/>
      <c r="S50" s="258">
        <v>64454</v>
      </c>
      <c r="T50" s="90">
        <v>2</v>
      </c>
      <c r="U50" s="228"/>
      <c r="V50" s="229"/>
      <c r="W50" s="229"/>
      <c r="X50" s="229"/>
      <c r="Y50" s="229"/>
      <c r="Z50" s="240"/>
      <c r="AA50" s="205"/>
      <c r="AB50" s="109"/>
      <c r="AC50" s="109"/>
      <c r="AD50" s="214"/>
      <c r="AE50" s="161"/>
      <c r="AF50" s="162"/>
      <c r="AG50" s="162"/>
      <c r="AH50" s="173">
        <v>165461</v>
      </c>
      <c r="AI50" s="186"/>
      <c r="AJ50" s="187"/>
      <c r="AK50" s="199"/>
      <c r="AL50" s="135"/>
      <c r="AM50" s="136" t="s">
        <v>156</v>
      </c>
      <c r="AN50" s="137" t="s">
        <v>155</v>
      </c>
      <c r="AO50" s="121"/>
      <c r="AP50" s="108"/>
      <c r="AQ50" s="108">
        <v>1704019</v>
      </c>
      <c r="AR50" s="108"/>
      <c r="AS50" s="108"/>
      <c r="AT50" s="108"/>
      <c r="AU50" s="122"/>
      <c r="AV50" s="108">
        <v>18078</v>
      </c>
      <c r="AW50" s="26"/>
      <c r="AX50" s="27"/>
      <c r="AY50" s="67" t="s">
        <v>52</v>
      </c>
      <c r="AZ50" s="3">
        <f>AZ49+1</f>
        <v>2</v>
      </c>
    </row>
    <row r="51" spans="1:52" ht="34.5" customHeight="1">
      <c r="A51" s="24"/>
      <c r="B51" s="1"/>
      <c r="C51" s="84">
        <v>3</v>
      </c>
      <c r="D51" s="343"/>
      <c r="E51" s="344"/>
      <c r="F51" s="328"/>
      <c r="G51" s="317"/>
      <c r="H51" s="329"/>
      <c r="I51" s="298"/>
      <c r="J51" s="306"/>
      <c r="K51" s="107"/>
      <c r="L51" s="214"/>
      <c r="M51" s="283"/>
      <c r="N51" s="173">
        <v>292659</v>
      </c>
      <c r="O51" s="255"/>
      <c r="P51" s="256"/>
      <c r="Q51" s="257"/>
      <c r="R51" s="274"/>
      <c r="S51" s="258">
        <v>25405</v>
      </c>
      <c r="T51" s="90">
        <v>3</v>
      </c>
      <c r="U51" s="228"/>
      <c r="V51" s="229"/>
      <c r="W51" s="229"/>
      <c r="X51" s="229"/>
      <c r="Y51" s="229"/>
      <c r="Z51" s="240"/>
      <c r="AA51" s="205"/>
      <c r="AB51" s="109"/>
      <c r="AC51" s="109"/>
      <c r="AD51" s="214"/>
      <c r="AE51" s="161"/>
      <c r="AF51" s="162"/>
      <c r="AG51" s="162"/>
      <c r="AH51" s="173">
        <v>792441</v>
      </c>
      <c r="AI51" s="186"/>
      <c r="AJ51" s="187"/>
      <c r="AK51" s="199"/>
      <c r="AL51" s="135"/>
      <c r="AM51" s="136" t="s">
        <v>156</v>
      </c>
      <c r="AN51" s="137" t="s">
        <v>155</v>
      </c>
      <c r="AO51" s="121"/>
      <c r="AP51" s="108"/>
      <c r="AQ51" s="108">
        <v>742390</v>
      </c>
      <c r="AR51" s="108"/>
      <c r="AS51" s="108"/>
      <c r="AT51" s="108"/>
      <c r="AU51" s="122"/>
      <c r="AV51" s="108">
        <v>8876</v>
      </c>
      <c r="AW51" s="26"/>
      <c r="AX51" s="27"/>
      <c r="AY51" s="67" t="s">
        <v>53</v>
      </c>
      <c r="AZ51" s="3">
        <f>AZ50+1</f>
        <v>3</v>
      </c>
    </row>
    <row r="52" spans="1:52" ht="34.5" customHeight="1">
      <c r="A52" s="24"/>
      <c r="B52" s="1"/>
      <c r="C52" s="84">
        <v>4</v>
      </c>
      <c r="D52" s="343"/>
      <c r="E52" s="344"/>
      <c r="F52" s="328"/>
      <c r="G52" s="317"/>
      <c r="H52" s="329"/>
      <c r="I52" s="298"/>
      <c r="J52" s="306"/>
      <c r="K52" s="107"/>
      <c r="L52" s="214"/>
      <c r="M52" s="283"/>
      <c r="N52" s="173">
        <v>277197</v>
      </c>
      <c r="O52" s="255"/>
      <c r="P52" s="256"/>
      <c r="Q52" s="257"/>
      <c r="R52" s="274"/>
      <c r="S52" s="258">
        <v>29118</v>
      </c>
      <c r="T52" s="90">
        <v>4</v>
      </c>
      <c r="U52" s="228"/>
      <c r="V52" s="229"/>
      <c r="W52" s="229"/>
      <c r="X52" s="229"/>
      <c r="Y52" s="229"/>
      <c r="Z52" s="240"/>
      <c r="AA52" s="215"/>
      <c r="AB52" s="109"/>
      <c r="AC52" s="109"/>
      <c r="AD52" s="214"/>
      <c r="AE52" s="161"/>
      <c r="AF52" s="162"/>
      <c r="AG52" s="162"/>
      <c r="AH52" s="173">
        <v>98470</v>
      </c>
      <c r="AI52" s="186"/>
      <c r="AJ52" s="187"/>
      <c r="AK52" s="199"/>
      <c r="AL52" s="135"/>
      <c r="AM52" s="136" t="s">
        <v>156</v>
      </c>
      <c r="AN52" s="137" t="s">
        <v>155</v>
      </c>
      <c r="AO52" s="121"/>
      <c r="AP52" s="108"/>
      <c r="AQ52" s="108">
        <v>762639</v>
      </c>
      <c r="AR52" s="108"/>
      <c r="AS52" s="108"/>
      <c r="AT52" s="108"/>
      <c r="AU52" s="122"/>
      <c r="AV52" s="108">
        <v>5293</v>
      </c>
      <c r="AW52" s="26"/>
      <c r="AX52" s="27"/>
      <c r="AY52" s="67" t="s">
        <v>54</v>
      </c>
      <c r="AZ52" s="3">
        <f>AZ51+1</f>
        <v>4</v>
      </c>
    </row>
    <row r="53" spans="1:52" ht="34.5" customHeight="1">
      <c r="A53" s="24"/>
      <c r="B53" s="1"/>
      <c r="C53" s="84">
        <v>5</v>
      </c>
      <c r="D53" s="343"/>
      <c r="E53" s="344"/>
      <c r="F53" s="328"/>
      <c r="G53" s="317"/>
      <c r="H53" s="329"/>
      <c r="I53" s="298"/>
      <c r="J53" s="306"/>
      <c r="K53" s="107"/>
      <c r="L53" s="214"/>
      <c r="M53" s="283"/>
      <c r="N53" s="173">
        <v>289359</v>
      </c>
      <c r="O53" s="255"/>
      <c r="P53" s="256"/>
      <c r="Q53" s="257"/>
      <c r="R53" s="274"/>
      <c r="S53" s="258">
        <v>24854</v>
      </c>
      <c r="T53" s="90">
        <v>5</v>
      </c>
      <c r="U53" s="228"/>
      <c r="V53" s="229"/>
      <c r="W53" s="229"/>
      <c r="X53" s="229"/>
      <c r="Y53" s="229"/>
      <c r="Z53" s="240"/>
      <c r="AA53" s="215"/>
      <c r="AB53" s="109"/>
      <c r="AC53" s="109"/>
      <c r="AD53" s="214"/>
      <c r="AE53" s="161"/>
      <c r="AF53" s="162"/>
      <c r="AG53" s="162"/>
      <c r="AH53" s="173">
        <v>88864</v>
      </c>
      <c r="AI53" s="186"/>
      <c r="AJ53" s="187"/>
      <c r="AK53" s="199"/>
      <c r="AL53" s="135"/>
      <c r="AM53" s="136" t="s">
        <v>156</v>
      </c>
      <c r="AN53" s="137" t="s">
        <v>155</v>
      </c>
      <c r="AO53" s="121"/>
      <c r="AP53" s="108"/>
      <c r="AQ53" s="108">
        <v>696320</v>
      </c>
      <c r="AR53" s="108"/>
      <c r="AS53" s="108"/>
      <c r="AT53" s="108"/>
      <c r="AU53" s="122"/>
      <c r="AV53" s="108">
        <v>2989</v>
      </c>
      <c r="AW53" s="26"/>
      <c r="AX53" s="27"/>
      <c r="AY53" s="67" t="s">
        <v>55</v>
      </c>
      <c r="AZ53" s="3">
        <f>AZ52+1</f>
        <v>5</v>
      </c>
    </row>
    <row r="54" spans="1:52" ht="34.5" customHeight="1">
      <c r="A54" s="24"/>
      <c r="B54" s="1"/>
      <c r="C54" s="85"/>
      <c r="D54" s="343"/>
      <c r="E54" s="344"/>
      <c r="F54" s="328"/>
      <c r="G54" s="317"/>
      <c r="H54" s="329"/>
      <c r="I54" s="298"/>
      <c r="J54" s="306"/>
      <c r="K54" s="107"/>
      <c r="L54" s="214"/>
      <c r="M54" s="283"/>
      <c r="N54" s="173"/>
      <c r="O54" s="255"/>
      <c r="P54" s="256"/>
      <c r="Q54" s="257"/>
      <c r="R54" s="274"/>
      <c r="S54" s="258">
        <f>SUM(S49:S53)</f>
        <v>177248</v>
      </c>
      <c r="T54" s="90"/>
      <c r="U54" s="228"/>
      <c r="V54" s="229"/>
      <c r="W54" s="229"/>
      <c r="X54" s="229"/>
      <c r="Y54" s="229"/>
      <c r="Z54" s="240"/>
      <c r="AA54" s="215"/>
      <c r="AB54" s="109"/>
      <c r="AC54" s="109"/>
      <c r="AD54" s="214"/>
      <c r="AE54" s="161"/>
      <c r="AF54" s="162"/>
      <c r="AG54" s="162"/>
      <c r="AH54" s="173">
        <v>537039</v>
      </c>
      <c r="AI54" s="186"/>
      <c r="AJ54" s="187"/>
      <c r="AK54" s="199"/>
      <c r="AL54" s="135"/>
      <c r="AM54" s="136"/>
      <c r="AN54" s="148"/>
      <c r="AO54" s="121"/>
      <c r="AP54" s="108"/>
      <c r="AQ54" s="108">
        <f>SUM(AQ49:AQ53)</f>
        <v>4921837</v>
      </c>
      <c r="AR54" s="108"/>
      <c r="AS54" s="108"/>
      <c r="AT54" s="108"/>
      <c r="AU54" s="122"/>
      <c r="AV54" s="108"/>
      <c r="AW54" s="26"/>
      <c r="AX54" s="27"/>
      <c r="AY54" s="70" t="s">
        <v>150</v>
      </c>
      <c r="AZ54" s="3"/>
    </row>
    <row r="55" spans="1:52" ht="34.5" customHeight="1">
      <c r="A55" s="24"/>
      <c r="B55" s="1"/>
      <c r="C55" s="85"/>
      <c r="D55" s="343"/>
      <c r="E55" s="344"/>
      <c r="F55" s="328"/>
      <c r="G55" s="317"/>
      <c r="H55" s="329"/>
      <c r="I55" s="298"/>
      <c r="J55" s="306"/>
      <c r="K55" s="107"/>
      <c r="L55" s="214"/>
      <c r="M55" s="283"/>
      <c r="N55" s="173"/>
      <c r="O55" s="255"/>
      <c r="P55" s="256"/>
      <c r="Q55" s="257"/>
      <c r="R55" s="274"/>
      <c r="S55" s="258">
        <v>508879</v>
      </c>
      <c r="T55" s="90"/>
      <c r="U55" s="228"/>
      <c r="V55" s="229"/>
      <c r="W55" s="229"/>
      <c r="X55" s="229"/>
      <c r="Y55" s="229"/>
      <c r="Z55" s="240"/>
      <c r="AA55" s="215"/>
      <c r="AB55" s="109"/>
      <c r="AC55" s="109"/>
      <c r="AD55" s="214"/>
      <c r="AE55" s="161">
        <v>1274155</v>
      </c>
      <c r="AF55" s="162">
        <v>5005</v>
      </c>
      <c r="AG55" s="162">
        <v>206804</v>
      </c>
      <c r="AH55" s="173">
        <v>1062346</v>
      </c>
      <c r="AI55" s="186"/>
      <c r="AJ55" s="187"/>
      <c r="AK55" s="199"/>
      <c r="AL55" s="135"/>
      <c r="AM55" s="136"/>
      <c r="AN55" s="148"/>
      <c r="AO55" s="121"/>
      <c r="AP55" s="108"/>
      <c r="AQ55" s="108"/>
      <c r="AR55" s="108"/>
      <c r="AS55" s="108"/>
      <c r="AT55" s="108"/>
      <c r="AU55" s="122"/>
      <c r="AV55" s="108"/>
      <c r="AW55" s="26"/>
      <c r="AX55" s="27"/>
      <c r="AY55" s="70" t="s">
        <v>151</v>
      </c>
      <c r="AZ55" s="3"/>
    </row>
    <row r="56" spans="1:52" ht="34.5" customHeight="1">
      <c r="A56" s="24"/>
      <c r="B56" s="1"/>
      <c r="C56" s="85"/>
      <c r="D56" s="343"/>
      <c r="E56" s="344"/>
      <c r="F56" s="328"/>
      <c r="G56" s="317"/>
      <c r="H56" s="329"/>
      <c r="I56" s="298"/>
      <c r="J56" s="306"/>
      <c r="K56" s="107"/>
      <c r="L56" s="214"/>
      <c r="M56" s="283"/>
      <c r="N56" s="173"/>
      <c r="O56" s="255"/>
      <c r="P56" s="256"/>
      <c r="Q56" s="257"/>
      <c r="R56" s="274"/>
      <c r="S56" s="258"/>
      <c r="T56" s="90"/>
      <c r="U56" s="228"/>
      <c r="V56" s="229"/>
      <c r="W56" s="229"/>
      <c r="X56" s="229"/>
      <c r="Y56" s="229"/>
      <c r="Z56" s="240"/>
      <c r="AA56" s="215"/>
      <c r="AB56" s="109"/>
      <c r="AC56" s="109"/>
      <c r="AD56" s="214"/>
      <c r="AE56" s="161"/>
      <c r="AF56" s="162"/>
      <c r="AG56" s="162"/>
      <c r="AH56" s="173"/>
      <c r="AI56" s="186"/>
      <c r="AJ56" s="187"/>
      <c r="AK56" s="199"/>
      <c r="AL56" s="135"/>
      <c r="AM56" s="136"/>
      <c r="AN56" s="148"/>
      <c r="AO56" s="121"/>
      <c r="AP56" s="108"/>
      <c r="AQ56" s="108"/>
      <c r="AR56" s="108"/>
      <c r="AS56" s="108"/>
      <c r="AT56" s="108"/>
      <c r="AU56" s="122"/>
      <c r="AV56" s="108"/>
      <c r="AW56" s="26"/>
      <c r="AX56" s="27"/>
      <c r="AY56" s="71"/>
      <c r="AZ56" s="5"/>
    </row>
    <row r="57" spans="1:52" ht="34.5" customHeight="1" thickBot="1">
      <c r="A57" s="39"/>
      <c r="B57" s="40"/>
      <c r="C57" s="86"/>
      <c r="D57" s="345"/>
      <c r="E57" s="346"/>
      <c r="F57" s="330"/>
      <c r="G57" s="331"/>
      <c r="H57" s="332"/>
      <c r="I57" s="307"/>
      <c r="J57" s="308"/>
      <c r="K57" s="295"/>
      <c r="L57" s="218"/>
      <c r="M57" s="289"/>
      <c r="N57" s="176"/>
      <c r="O57" s="275"/>
      <c r="P57" s="276"/>
      <c r="Q57" s="277"/>
      <c r="R57" s="278"/>
      <c r="S57" s="279"/>
      <c r="T57" s="94"/>
      <c r="U57" s="241"/>
      <c r="V57" s="242"/>
      <c r="W57" s="242"/>
      <c r="X57" s="242"/>
      <c r="Y57" s="242"/>
      <c r="Z57" s="243"/>
      <c r="AA57" s="216"/>
      <c r="AB57" s="217"/>
      <c r="AC57" s="217"/>
      <c r="AD57" s="218"/>
      <c r="AE57" s="174"/>
      <c r="AF57" s="175"/>
      <c r="AG57" s="175"/>
      <c r="AH57" s="176"/>
      <c r="AI57" s="200"/>
      <c r="AJ57" s="201"/>
      <c r="AK57" s="202"/>
      <c r="AL57" s="149"/>
      <c r="AM57" s="150"/>
      <c r="AN57" s="151"/>
      <c r="AO57" s="123"/>
      <c r="AP57" s="124"/>
      <c r="AQ57" s="124"/>
      <c r="AR57" s="124"/>
      <c r="AS57" s="124"/>
      <c r="AT57" s="124"/>
      <c r="AU57" s="125"/>
      <c r="AV57" s="124"/>
      <c r="AW57" s="41"/>
      <c r="AX57" s="42"/>
      <c r="AY57" s="43"/>
      <c r="AZ57" s="6"/>
    </row>
    <row r="58" spans="1:41" ht="34.5" customHeight="1" thickTop="1">
      <c r="A58" s="9"/>
      <c r="B58" s="9"/>
      <c r="C58" s="9"/>
      <c r="G58" s="9"/>
      <c r="H58" s="9"/>
      <c r="I58" s="9"/>
      <c r="J58" s="9"/>
      <c r="K58" s="9"/>
      <c r="L58" s="9"/>
      <c r="R58" s="9"/>
      <c r="U58" s="9"/>
      <c r="AO58" s="9"/>
    </row>
    <row r="59" spans="2:52" ht="24.75" customHeight="1">
      <c r="B59" s="95" t="s">
        <v>163</v>
      </c>
      <c r="D59" s="95"/>
      <c r="E59" s="95"/>
      <c r="F59" s="95"/>
      <c r="G59" s="96"/>
      <c r="H59" s="96"/>
      <c r="I59" s="9"/>
      <c r="J59" s="9"/>
      <c r="K59" s="9"/>
      <c r="L59" s="9"/>
      <c r="R59" s="9"/>
      <c r="AO59" s="9"/>
      <c r="AP59" s="349" t="s">
        <v>165</v>
      </c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</row>
    <row r="60" spans="2:41" ht="24.75" customHeight="1">
      <c r="B60" s="95" t="s">
        <v>164</v>
      </c>
      <c r="D60" s="95"/>
      <c r="E60" s="95"/>
      <c r="F60" s="95"/>
      <c r="G60" s="96"/>
      <c r="H60" s="96"/>
      <c r="I60" s="9"/>
      <c r="J60" s="9"/>
      <c r="K60" s="9"/>
      <c r="L60" s="9"/>
      <c r="R60" s="9"/>
      <c r="AO60" s="9"/>
    </row>
    <row r="61" spans="7:41" ht="34.5" customHeight="1">
      <c r="G61" s="9"/>
      <c r="H61" s="9"/>
      <c r="I61" s="9"/>
      <c r="J61" s="9"/>
      <c r="K61" s="9"/>
      <c r="L61" s="9"/>
      <c r="R61" s="9"/>
      <c r="AO61" s="9"/>
    </row>
    <row r="62" spans="7:41" ht="34.5" customHeight="1">
      <c r="G62" s="9"/>
      <c r="H62" s="9"/>
      <c r="I62" s="9"/>
      <c r="J62" s="9"/>
      <c r="K62" s="9"/>
      <c r="L62" s="9"/>
      <c r="R62" s="9"/>
      <c r="AO62" s="9"/>
    </row>
    <row r="63" spans="7:41" ht="34.5" customHeight="1">
      <c r="G63" s="9"/>
      <c r="H63" s="9"/>
      <c r="I63" s="9"/>
      <c r="J63" s="9"/>
      <c r="K63" s="9"/>
      <c r="L63" s="9"/>
      <c r="R63" s="9"/>
      <c r="AO63" s="9"/>
    </row>
    <row r="64" spans="7:41" ht="34.5" customHeight="1">
      <c r="G64" s="9"/>
      <c r="H64" s="9"/>
      <c r="I64" s="9"/>
      <c r="J64" s="9"/>
      <c r="K64" s="9"/>
      <c r="L64" s="9"/>
      <c r="R64" s="9"/>
      <c r="AO64" s="9"/>
    </row>
    <row r="65" spans="7:12" ht="34.5" customHeight="1">
      <c r="G65" s="9"/>
      <c r="H65" s="9"/>
      <c r="I65" s="9"/>
      <c r="J65" s="9"/>
      <c r="K65" s="9"/>
      <c r="L65" s="9"/>
    </row>
    <row r="66" spans="7:12" ht="34.5" customHeight="1">
      <c r="G66" s="9"/>
      <c r="H66" s="9"/>
      <c r="I66" s="9"/>
      <c r="J66" s="9"/>
      <c r="K66" s="9"/>
      <c r="L66" s="9"/>
    </row>
    <row r="67" spans="7:12" ht="34.5" customHeight="1">
      <c r="G67" s="9"/>
      <c r="H67" s="9"/>
      <c r="I67" s="9"/>
      <c r="J67" s="9"/>
      <c r="K67" s="9"/>
      <c r="L67" s="9"/>
    </row>
    <row r="68" spans="7:12" ht="34.5" customHeight="1">
      <c r="G68" s="9"/>
      <c r="H68" s="9"/>
      <c r="I68" s="9"/>
      <c r="J68" s="9"/>
      <c r="K68" s="9"/>
      <c r="L68" s="9"/>
    </row>
    <row r="69" spans="7:12" ht="34.5" customHeight="1">
      <c r="G69" s="9"/>
      <c r="H69" s="9"/>
      <c r="I69" s="9"/>
      <c r="J69" s="9"/>
      <c r="K69" s="9"/>
      <c r="L69" s="9"/>
    </row>
    <row r="70" spans="7:12" ht="34.5" customHeight="1">
      <c r="G70" s="9"/>
      <c r="H70" s="9"/>
      <c r="I70" s="9"/>
      <c r="J70" s="9"/>
      <c r="K70" s="9"/>
      <c r="L70" s="9"/>
    </row>
    <row r="71" spans="7:12" ht="30" customHeight="1">
      <c r="G71" s="9"/>
      <c r="H71" s="9"/>
      <c r="I71" s="9"/>
      <c r="J71" s="9"/>
      <c r="K71" s="9"/>
      <c r="L71" s="9"/>
    </row>
    <row r="72" spans="7:12" ht="30" customHeight="1">
      <c r="G72" s="9"/>
      <c r="H72" s="9"/>
      <c r="J72" s="9"/>
      <c r="K72" s="9"/>
      <c r="L72" s="9"/>
    </row>
    <row r="73" spans="7:12" ht="30" customHeight="1">
      <c r="G73" s="9"/>
      <c r="H73" s="9"/>
      <c r="J73" s="9"/>
      <c r="K73" s="9"/>
      <c r="L73" s="9"/>
    </row>
    <row r="74" spans="7:11" ht="30" customHeight="1">
      <c r="G74" s="9"/>
      <c r="H74" s="9"/>
      <c r="J74" s="9"/>
      <c r="K74" s="9"/>
    </row>
    <row r="75" spans="7:11" ht="30" customHeight="1">
      <c r="G75" s="9"/>
      <c r="H75" s="9"/>
      <c r="J75" s="9"/>
      <c r="K75" s="9"/>
    </row>
    <row r="76" spans="7:11" ht="30" customHeight="1">
      <c r="G76" s="9"/>
      <c r="H76" s="9"/>
      <c r="J76" s="9"/>
      <c r="K76" s="9"/>
    </row>
    <row r="77" spans="7:11" ht="30" customHeight="1">
      <c r="G77" s="9"/>
      <c r="H77" s="9"/>
      <c r="J77" s="9"/>
      <c r="K77" s="9"/>
    </row>
    <row r="78" spans="7:11" ht="24">
      <c r="G78" s="9"/>
      <c r="H78" s="9"/>
      <c r="J78" s="9"/>
      <c r="K78" s="9"/>
    </row>
    <row r="79" spans="7:11" ht="24">
      <c r="G79" s="9"/>
      <c r="H79" s="9"/>
      <c r="J79" s="9"/>
      <c r="K79" s="9"/>
    </row>
    <row r="80" spans="8:11" ht="24">
      <c r="H80" s="9"/>
      <c r="J80" s="9"/>
      <c r="K80" s="9"/>
    </row>
    <row r="81" spans="8:11" ht="24">
      <c r="H81" s="9"/>
      <c r="J81" s="9"/>
      <c r="K81" s="9"/>
    </row>
    <row r="82" spans="8:11" ht="24">
      <c r="H82" s="9"/>
      <c r="J82" s="9"/>
      <c r="K82" s="9"/>
    </row>
    <row r="83" spans="8:11" ht="24">
      <c r="H83" s="9"/>
      <c r="K83" s="9"/>
    </row>
    <row r="84" spans="8:11" ht="24">
      <c r="H84" s="9"/>
      <c r="K84" s="9"/>
    </row>
    <row r="85" spans="8:11" ht="24">
      <c r="H85" s="9"/>
      <c r="K85" s="9"/>
    </row>
    <row r="86" spans="8:11" ht="24">
      <c r="H86" s="9"/>
      <c r="K86" s="9"/>
    </row>
    <row r="87" spans="8:11" ht="24">
      <c r="H87" s="9"/>
      <c r="K87" s="9"/>
    </row>
    <row r="88" spans="8:11" ht="24">
      <c r="H88" s="9"/>
      <c r="K88" s="9"/>
    </row>
    <row r="89" spans="8:11" ht="24">
      <c r="H89" s="9"/>
      <c r="K89" s="9"/>
    </row>
    <row r="90" spans="8:11" ht="24">
      <c r="H90" s="9"/>
      <c r="K90" s="9"/>
    </row>
    <row r="91" spans="8:11" ht="24">
      <c r="H91" s="9"/>
      <c r="K91" s="9"/>
    </row>
    <row r="92" spans="8:11" ht="24">
      <c r="H92" s="9"/>
      <c r="K92" s="9"/>
    </row>
    <row r="93" spans="8:11" ht="24">
      <c r="H93" s="9"/>
      <c r="K93" s="9"/>
    </row>
    <row r="94" spans="8:11" ht="24">
      <c r="H94" s="9"/>
      <c r="K94" s="9"/>
    </row>
    <row r="95" spans="8:11" ht="24">
      <c r="H95" s="9"/>
      <c r="K95" s="9"/>
    </row>
    <row r="96" spans="8:11" ht="24">
      <c r="H96" s="9"/>
      <c r="K96" s="9"/>
    </row>
    <row r="97" spans="8:11" ht="24">
      <c r="H97" s="9"/>
      <c r="K97" s="9"/>
    </row>
    <row r="98" spans="8:11" ht="24">
      <c r="H98" s="9"/>
      <c r="K98" s="9"/>
    </row>
    <row r="99" spans="8:11" ht="24">
      <c r="H99" s="9"/>
      <c r="K99" s="9"/>
    </row>
    <row r="100" spans="8:11" ht="24">
      <c r="H100" s="9"/>
      <c r="K100" s="9"/>
    </row>
    <row r="101" spans="8:11" ht="24">
      <c r="H101" s="9"/>
      <c r="K101" s="9"/>
    </row>
    <row r="102" spans="8:11" ht="24">
      <c r="H102" s="9"/>
      <c r="K102" s="9"/>
    </row>
    <row r="103" spans="8:11" ht="24">
      <c r="H103" s="9"/>
      <c r="K103" s="9"/>
    </row>
    <row r="104" spans="8:11" ht="24">
      <c r="H104" s="9"/>
      <c r="K104" s="9"/>
    </row>
    <row r="105" spans="8:11" ht="24">
      <c r="H105" s="9"/>
      <c r="K105" s="9"/>
    </row>
    <row r="106" spans="8:11" ht="24">
      <c r="H106" s="9"/>
      <c r="K106" s="9"/>
    </row>
    <row r="107" spans="8:11" ht="24">
      <c r="H107" s="9"/>
      <c r="K107" s="9"/>
    </row>
    <row r="108" spans="8:11" ht="24">
      <c r="H108" s="9"/>
      <c r="K108" s="9"/>
    </row>
    <row r="109" spans="8:11" ht="24">
      <c r="H109" s="9"/>
      <c r="K109" s="9"/>
    </row>
    <row r="110" spans="8:11" ht="24">
      <c r="H110" s="9"/>
      <c r="K110" s="9"/>
    </row>
    <row r="111" spans="8:11" ht="24">
      <c r="H111" s="9"/>
      <c r="K111" s="9"/>
    </row>
    <row r="112" spans="8:11" ht="24">
      <c r="H112" s="9"/>
      <c r="K112" s="9"/>
    </row>
    <row r="113" spans="8:11" ht="24">
      <c r="H113" s="9"/>
      <c r="K113" s="9"/>
    </row>
    <row r="114" spans="8:11" ht="24">
      <c r="H114" s="9"/>
      <c r="K114" s="9"/>
    </row>
    <row r="115" spans="8:11" ht="24">
      <c r="H115" s="9"/>
      <c r="K115" s="9"/>
    </row>
    <row r="116" spans="8:11" ht="24">
      <c r="H116" s="9"/>
      <c r="K116" s="9"/>
    </row>
    <row r="117" spans="8:11" ht="24">
      <c r="H117" s="9"/>
      <c r="K117" s="9"/>
    </row>
    <row r="118" spans="8:11" ht="24">
      <c r="H118" s="9"/>
      <c r="K118" s="9"/>
    </row>
    <row r="119" spans="8:11" ht="24">
      <c r="H119" s="9"/>
      <c r="K119" s="9"/>
    </row>
    <row r="120" spans="8:11" ht="24">
      <c r="H120" s="9"/>
      <c r="K120" s="9"/>
    </row>
    <row r="121" spans="8:11" ht="24">
      <c r="H121" s="9"/>
      <c r="K121" s="9"/>
    </row>
    <row r="122" spans="8:11" ht="24">
      <c r="H122" s="9"/>
      <c r="K122" s="9"/>
    </row>
    <row r="123" spans="8:11" ht="24">
      <c r="H123" s="9"/>
      <c r="K123" s="9"/>
    </row>
    <row r="124" spans="8:11" ht="24">
      <c r="H124" s="9"/>
      <c r="K124" s="9"/>
    </row>
    <row r="125" spans="8:11" ht="24">
      <c r="H125" s="9"/>
      <c r="K125" s="9"/>
    </row>
    <row r="126" spans="8:11" ht="24">
      <c r="H126" s="9"/>
      <c r="K126" s="9"/>
    </row>
    <row r="127" spans="8:11" ht="24">
      <c r="H127" s="9"/>
      <c r="K127" s="9"/>
    </row>
    <row r="128" spans="8:11" ht="24">
      <c r="H128" s="9"/>
      <c r="K128" s="9"/>
    </row>
    <row r="129" spans="8:11" ht="24">
      <c r="H129" s="9"/>
      <c r="K129" s="9"/>
    </row>
    <row r="130" spans="8:11" ht="24">
      <c r="H130" s="9"/>
      <c r="K130" s="9"/>
    </row>
    <row r="131" spans="8:11" ht="24">
      <c r="H131" s="9"/>
      <c r="K131" s="9"/>
    </row>
    <row r="132" spans="8:11" ht="24">
      <c r="H132" s="9"/>
      <c r="K132" s="9"/>
    </row>
    <row r="133" spans="8:11" ht="24">
      <c r="H133" s="9"/>
      <c r="K133" s="9"/>
    </row>
    <row r="134" spans="8:11" ht="24">
      <c r="H134" s="9"/>
      <c r="K134" s="9"/>
    </row>
    <row r="135" spans="8:11" ht="24">
      <c r="H135" s="9"/>
      <c r="K135" s="9"/>
    </row>
    <row r="136" spans="8:11" ht="24">
      <c r="H136" s="9"/>
      <c r="K136" s="9"/>
    </row>
    <row r="137" spans="8:11" ht="24">
      <c r="H137" s="9"/>
      <c r="K137" s="9"/>
    </row>
    <row r="138" spans="8:11" ht="24">
      <c r="H138" s="9"/>
      <c r="K138" s="9"/>
    </row>
    <row r="139" spans="8:11" ht="24">
      <c r="H139" s="9"/>
      <c r="K139" s="9"/>
    </row>
    <row r="140" spans="8:11" ht="24">
      <c r="H140" s="9"/>
      <c r="K140" s="9"/>
    </row>
    <row r="141" spans="8:11" ht="24">
      <c r="H141" s="9"/>
      <c r="K141" s="9"/>
    </row>
    <row r="142" spans="8:11" ht="24">
      <c r="H142" s="9"/>
      <c r="K142" s="9"/>
    </row>
    <row r="143" spans="8:11" ht="24">
      <c r="H143" s="9"/>
      <c r="K143" s="9"/>
    </row>
    <row r="144" spans="8:11" ht="24">
      <c r="H144" s="9"/>
      <c r="K144" s="9"/>
    </row>
    <row r="145" spans="8:11" ht="24">
      <c r="H145" s="9"/>
      <c r="K145" s="9"/>
    </row>
    <row r="146" spans="8:11" ht="24">
      <c r="H146" s="9"/>
      <c r="K146" s="9"/>
    </row>
    <row r="147" spans="8:11" ht="24">
      <c r="H147" s="9"/>
      <c r="K147" s="9"/>
    </row>
    <row r="148" spans="8:11" ht="24">
      <c r="H148" s="9"/>
      <c r="K148" s="9"/>
    </row>
    <row r="149" spans="8:11" ht="24">
      <c r="H149" s="9"/>
      <c r="K149" s="9"/>
    </row>
    <row r="150" spans="8:11" ht="24">
      <c r="H150" s="9"/>
      <c r="K150" s="9"/>
    </row>
    <row r="151" spans="8:11" ht="24">
      <c r="H151" s="9"/>
      <c r="K151" s="9"/>
    </row>
    <row r="152" spans="8:11" ht="24">
      <c r="H152" s="9"/>
      <c r="K152" s="9"/>
    </row>
    <row r="153" spans="8:11" ht="24">
      <c r="H153" s="9"/>
      <c r="K153" s="9"/>
    </row>
    <row r="154" spans="8:11" ht="24">
      <c r="H154" s="9"/>
      <c r="K154" s="9"/>
    </row>
    <row r="155" spans="8:11" ht="24">
      <c r="H155" s="9"/>
      <c r="K155" s="9"/>
    </row>
    <row r="156" spans="8:11" ht="24">
      <c r="H156" s="9"/>
      <c r="K156" s="9"/>
    </row>
    <row r="157" spans="8:11" ht="24">
      <c r="H157" s="9"/>
      <c r="K157" s="9"/>
    </row>
    <row r="158" spans="8:11" ht="24">
      <c r="H158" s="9"/>
      <c r="K158" s="9"/>
    </row>
    <row r="159" spans="8:11" ht="24">
      <c r="H159" s="9"/>
      <c r="K159" s="9"/>
    </row>
    <row r="160" ht="24">
      <c r="H160" s="9"/>
    </row>
    <row r="161" ht="24">
      <c r="H161" s="9"/>
    </row>
    <row r="162" ht="24">
      <c r="H162" s="9"/>
    </row>
    <row r="163" ht="24">
      <c r="H163" s="9"/>
    </row>
    <row r="164" ht="24">
      <c r="H164" s="9"/>
    </row>
    <row r="165" ht="24">
      <c r="H165" s="9"/>
    </row>
    <row r="166" ht="24">
      <c r="H166" s="9"/>
    </row>
    <row r="167" ht="24">
      <c r="H167" s="9"/>
    </row>
    <row r="168" ht="24">
      <c r="H168" s="9"/>
    </row>
    <row r="169" ht="24">
      <c r="H169" s="9"/>
    </row>
    <row r="170" ht="24">
      <c r="H170" s="9"/>
    </row>
    <row r="171" ht="24">
      <c r="H171" s="9"/>
    </row>
    <row r="172" ht="24">
      <c r="H172" s="9"/>
    </row>
    <row r="173" ht="24">
      <c r="H173" s="9"/>
    </row>
    <row r="174" ht="24">
      <c r="H174" s="9"/>
    </row>
    <row r="175" ht="24">
      <c r="H175" s="9"/>
    </row>
    <row r="176" ht="24">
      <c r="H176" s="9"/>
    </row>
    <row r="177" ht="24">
      <c r="H177" s="9"/>
    </row>
    <row r="178" ht="24">
      <c r="H178" s="9"/>
    </row>
    <row r="179" ht="24">
      <c r="H179" s="9"/>
    </row>
    <row r="180" ht="24">
      <c r="H180" s="9"/>
    </row>
    <row r="181" ht="24">
      <c r="H181" s="9"/>
    </row>
    <row r="182" ht="24">
      <c r="H182" s="9"/>
    </row>
    <row r="183" ht="24">
      <c r="H183" s="9"/>
    </row>
    <row r="184" ht="24">
      <c r="H184" s="9"/>
    </row>
    <row r="185" ht="24">
      <c r="H185" s="9"/>
    </row>
    <row r="186" ht="24">
      <c r="H186" s="9"/>
    </row>
    <row r="187" ht="24">
      <c r="H187" s="9"/>
    </row>
    <row r="188" ht="24">
      <c r="H188" s="9"/>
    </row>
    <row r="189" ht="24">
      <c r="H189" s="9"/>
    </row>
    <row r="190" ht="24">
      <c r="H190" s="9"/>
    </row>
    <row r="191" ht="24">
      <c r="H191" s="9"/>
    </row>
    <row r="192" ht="24">
      <c r="H192" s="9"/>
    </row>
    <row r="193" ht="24">
      <c r="H193" s="9"/>
    </row>
    <row r="194" ht="24">
      <c r="H194" s="9"/>
    </row>
    <row r="195" ht="24">
      <c r="H195" s="9"/>
    </row>
    <row r="196" ht="24">
      <c r="H196" s="9"/>
    </row>
    <row r="197" ht="24">
      <c r="H197" s="9"/>
    </row>
    <row r="198" ht="24">
      <c r="H198" s="9"/>
    </row>
  </sheetData>
  <mergeCells count="2">
    <mergeCell ref="R10:R11"/>
    <mergeCell ref="AP59:AZ59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administerator</cp:lastModifiedBy>
  <cp:lastPrinted>2004-06-26T18:48:30Z</cp:lastPrinted>
  <dcterms:created xsi:type="dcterms:W3CDTF">2003-04-07T05:18:21Z</dcterms:created>
  <dcterms:modified xsi:type="dcterms:W3CDTF">2005-12-10T18:10:34Z</dcterms:modified>
  <cp:category/>
  <cp:version/>
  <cp:contentType/>
  <cp:contentStatus/>
</cp:coreProperties>
</file>